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Plomberie\A1-Annexes\Annexes PLB\Annexe 2 - Indicateurs et pénalités\"/>
    </mc:Choice>
  </mc:AlternateContent>
  <bookViews>
    <workbookView xWindow="0" yWindow="0" windowWidth="20490" windowHeight="7020"/>
  </bookViews>
  <sheets>
    <sheet name="Synthèse mensuelle" sheetId="4" r:id="rId1"/>
  </sheets>
  <definedNames>
    <definedName name="_xlnm.Print_Area" localSheetId="0">'Synthèse mensuelle'!$A$1:$V$26</definedName>
  </definedNames>
  <calcPr calcId="162913"/>
</workbook>
</file>

<file path=xl/calcChain.xml><?xml version="1.0" encoding="utf-8"?>
<calcChain xmlns="http://schemas.openxmlformats.org/spreadsheetml/2006/main">
  <c r="W26" i="4" l="1"/>
  <c r="W19" i="4"/>
  <c r="S27" i="4" l="1"/>
  <c r="S28" i="4"/>
  <c r="S22" i="4"/>
  <c r="S20" i="4"/>
  <c r="W25" i="4"/>
  <c r="W28" i="4"/>
  <c r="W24" i="4" l="1"/>
  <c r="W18" i="4"/>
  <c r="W17" i="4"/>
  <c r="V18" i="4"/>
  <c r="U18" i="4"/>
  <c r="W23" i="4" l="1"/>
  <c r="U17" i="4"/>
  <c r="W27" i="4"/>
  <c r="W22" i="4"/>
  <c r="W20" i="4"/>
  <c r="V20" i="4"/>
  <c r="V19" i="4"/>
  <c r="W29" i="4" l="1"/>
  <c r="U23" i="4"/>
  <c r="V23" i="4"/>
  <c r="V21" i="4"/>
  <c r="U21" i="4"/>
  <c r="W21" i="4"/>
  <c r="V17" i="4" l="1"/>
  <c r="V27" i="4"/>
  <c r="U27" i="4"/>
  <c r="V28" i="4" l="1"/>
  <c r="U28" i="4"/>
  <c r="U20" i="4"/>
  <c r="U22" i="4"/>
  <c r="V22" i="4"/>
  <c r="U19" i="4" l="1"/>
  <c r="V24" i="4" l="1"/>
  <c r="V26" i="4"/>
  <c r="U26" i="4" l="1"/>
  <c r="S26" i="4"/>
  <c r="V25" i="4"/>
  <c r="U25" i="4"/>
  <c r="S25" i="4"/>
  <c r="U24" i="4"/>
  <c r="S24" i="4"/>
  <c r="S23" i="4"/>
  <c r="S21" i="4"/>
  <c r="S19" i="4"/>
  <c r="S18" i="4"/>
  <c r="S17" i="4"/>
  <c r="K12" i="4"/>
  <c r="K10" i="4"/>
  <c r="B9" i="4"/>
  <c r="B11" i="4" l="1"/>
  <c r="E10" i="4" s="1"/>
</calcChain>
</file>

<file path=xl/comments1.xml><?xml version="1.0" encoding="utf-8"?>
<comments xmlns="http://schemas.openxmlformats.org/spreadsheetml/2006/main">
  <authors>
    <author>Julien GAUTIER</author>
  </authors>
  <commentList>
    <comment ref="R23" authorId="0" shapeId="0">
      <text>
        <r>
          <rPr>
            <b/>
            <sz val="9"/>
            <color rgb="FF000000"/>
            <rFont val="Tahoma"/>
            <family val="2"/>
          </rPr>
          <t>Nombre de constats</t>
        </r>
      </text>
    </comment>
    <comment ref="R25" authorId="0" shapeId="0">
      <text>
        <r>
          <rPr>
            <b/>
            <sz val="9"/>
            <color rgb="FF000000"/>
            <rFont val="Tahoma"/>
            <family val="2"/>
          </rPr>
          <t>Nombre de jours ouvrés de retard</t>
        </r>
      </text>
    </comment>
    <comment ref="R26" authorId="0" shapeId="0">
      <text>
        <r>
          <rPr>
            <b/>
            <sz val="9"/>
            <color rgb="FF000000"/>
            <rFont val="Tahoma"/>
            <family val="2"/>
          </rPr>
          <t>Nombre de fichiers d'exploitation non tenus à jour</t>
        </r>
      </text>
    </comment>
  </commentList>
</comments>
</file>

<file path=xl/sharedStrings.xml><?xml version="1.0" encoding="utf-8"?>
<sst xmlns="http://schemas.openxmlformats.org/spreadsheetml/2006/main" count="85" uniqueCount="71">
  <si>
    <t xml:space="preserve">Délai d’intervention en astreinte </t>
  </si>
  <si>
    <t>2h après le 1er appel téléphonique</t>
  </si>
  <si>
    <t>Janvier</t>
  </si>
  <si>
    <t>TABLEAU DE BORD MENSUEL</t>
  </si>
  <si>
    <t>Historique</t>
  </si>
  <si>
    <t xml:space="preserve">Observations </t>
  </si>
  <si>
    <t>Echelle des smileys</t>
  </si>
  <si>
    <t>N°</t>
  </si>
  <si>
    <t>Critère de qualité de service</t>
  </si>
  <si>
    <t>Indicateur</t>
  </si>
  <si>
    <t>Objectif</t>
  </si>
  <si>
    <t>Moyen de contrôle</t>
  </si>
  <si>
    <t>Evaluation</t>
  </si>
  <si>
    <t>Coeff</t>
  </si>
  <si>
    <t>Notes
Pondérées</t>
  </si>
  <si>
    <t>GMAO/VIGIE</t>
  </si>
  <si>
    <t>Respect de l'organisation contractuelle</t>
  </si>
  <si>
    <t>Constat EPML</t>
  </si>
  <si>
    <t>80/100</t>
  </si>
  <si>
    <t>CQ EPML</t>
  </si>
  <si>
    <t>Rapport complet du mois M remis dans les 8 premiers jours ouvrés du mois M+1</t>
  </si>
  <si>
    <t>0 jour ouvré de retard</t>
  </si>
  <si>
    <t>Rapport Mensuel</t>
  </si>
  <si>
    <t>Fichiers d'exploitation à jour et disponibles dans la GED</t>
  </si>
  <si>
    <t>Marché</t>
  </si>
  <si>
    <t>KPI-M-01</t>
  </si>
  <si>
    <t>KPI-M-02</t>
  </si>
  <si>
    <t>Conformité des prestations - Maintenance préventive courante</t>
  </si>
  <si>
    <t>KPI-M-03</t>
  </si>
  <si>
    <t>KPI-M-07</t>
  </si>
  <si>
    <t>Respect des engagements</t>
  </si>
  <si>
    <t>KPI-M-08</t>
  </si>
  <si>
    <t>Qualité des prestations</t>
  </si>
  <si>
    <t>Reporting</t>
  </si>
  <si>
    <t>KPI-M-10</t>
  </si>
  <si>
    <t>KPI-M-04</t>
  </si>
  <si>
    <t>KPI-M-05</t>
  </si>
  <si>
    <t>KPI-M-06</t>
  </si>
  <si>
    <t>Contrôles qualité réalisés contradictoirement avec les Pilotes EPML</t>
  </si>
  <si>
    <t>Respect du délai de remise du Rapport Mensuel d’Activité</t>
  </si>
  <si>
    <t>Tenue à jour des documents d'exploitation définis dans le marché</t>
  </si>
  <si>
    <t>Délais unitaire de réparation définitive C2</t>
  </si>
  <si>
    <t>Délais unitaire de réparation définitive C1</t>
  </si>
  <si>
    <t>KPI-M-09</t>
  </si>
  <si>
    <t>Respect du planning de maintenance préventive du mois écoulé pour les C1</t>
  </si>
  <si>
    <t>Récurrence sur équipements critiques et non critiques</t>
  </si>
  <si>
    <t>P9</t>
  </si>
  <si>
    <t>P19</t>
  </si>
  <si>
    <t xml:space="preserve">Moyenne mensuelle C1 ≤ 48 heures calendaires
</t>
  </si>
  <si>
    <t>Respect des délais de remise en état définitive Criticité C1 sur le mois écoulé</t>
  </si>
  <si>
    <t>Respect de l'organisation contractuelle et des moyens minimaux
Cf. organisation opérationnelle du Prestataire mise à jour mensuellement dans le rapport d'activité</t>
  </si>
  <si>
    <t>Tous les fichiers de suivi à jour et accessibles sur la GED = 0</t>
  </si>
  <si>
    <t>Indicateurs mensuels</t>
  </si>
  <si>
    <t>Respect du planning de maintenance préventive du mois écoulé pour les C2</t>
  </si>
  <si>
    <t>Respect des délais de remise en état définitive Criticité C2 sur le mois écoulé</t>
  </si>
  <si>
    <r>
      <t>≤</t>
    </r>
    <r>
      <rPr>
        <sz val="9.35"/>
        <rFont val="Calibri"/>
        <family val="2"/>
      </rPr>
      <t xml:space="preserve"> 48 heures</t>
    </r>
  </si>
  <si>
    <t>Conformité des prestation - Réactivité</t>
  </si>
  <si>
    <t>Pénalités</t>
  </si>
  <si>
    <t xml:space="preserve">
Moyenne mensuelle C2  ≤ 88 heures ouvrées
</t>
  </si>
  <si>
    <t xml:space="preserve">  Délais</t>
  </si>
  <si>
    <r>
      <t>≤</t>
    </r>
    <r>
      <rPr>
        <sz val="9.35"/>
        <rFont val="Calibri"/>
        <family val="2"/>
      </rPr>
      <t xml:space="preserve"> 88 heures</t>
    </r>
  </si>
  <si>
    <t>Nombre d'intervention dont le délai de réparation définitive C2 &gt; 165 heures ouvrées par intervention</t>
  </si>
  <si>
    <t>Nombre d'intervention dont le délai de réparation définitive C1 &gt; 96 heures calendaires par intervention</t>
  </si>
  <si>
    <t>≤ 2 défauts de même nature par mois par type actif</t>
  </si>
  <si>
    <t>Nombre d'actif ayant plus de 2 défauts par mois. Objectif=2</t>
  </si>
  <si>
    <t>70%
Selon les années</t>
  </si>
  <si>
    <t>Préventif Réalisé / Préventif Programmé (en nbre d'OT) ≥ X %
Préventif réalisé : nombre d'OT clôturés sur le mois écoulé
Préventif programmé : nombre d'OT programmés sur le mois écoulé + nombre d'OT réalisés en retard sur le mois écoulé + nombre d'OT réalisés en avance sur le mois écoulé</t>
  </si>
  <si>
    <r>
      <t>Toutes les interventions doivent être traitées avec un délai ≤</t>
    </r>
    <r>
      <rPr>
        <sz val="9.35"/>
        <rFont val="Calibri"/>
        <family val="2"/>
      </rPr>
      <t xml:space="preserve"> 96 heures calendaire. 
</t>
    </r>
    <r>
      <rPr>
        <b/>
        <sz val="9.35"/>
        <rFont val="Calibri"/>
        <family val="2"/>
      </rPr>
      <t>Nombre d'intervention dépassant les 96 heures sur le mois</t>
    </r>
  </si>
  <si>
    <t>Moyenne de la note qualité obtenue suite au contrôle qualité réalisé contradictoirement avec EPML (voir fiche de contrôle mensuel annexe 2)</t>
  </si>
  <si>
    <t>le délai de réparation définitive C2 ne doit pas dépasser 165 heures ouvrées par intervention</t>
  </si>
  <si>
    <t>80%; 90% ou 95%
Selon les années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</si>
</sst>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000"/>
    <numFmt numFmtId="165" formatCode="0.0"/>
    <numFmt numFmtId="166" formatCode="mmmm\ yyyy"/>
    <numFmt numFmtId="167" formatCode="#,##0&quot; / 100&quot;"/>
    <numFmt numFmtId="168" formatCode="#,##0&quot; / 1&quot;"/>
    <numFmt numFmtId="169" formatCode="&quot;≥ &quot;0%"/>
    <numFmt numFmtId="170" formatCode="0.0&quot; h&quot;"/>
    <numFmt numFmtId="171" formatCode="0&quot; h&quot;"/>
    <numFmt numFmtId="172" formatCode="0&quot; j&quot;"/>
  </numFmts>
  <fonts count="25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name val="Helv"/>
    </font>
    <font>
      <b/>
      <sz val="20"/>
      <name val="Wingdings"/>
      <charset val="2"/>
    </font>
    <font>
      <sz val="11"/>
      <name val="Calibri"/>
      <family val="2"/>
    </font>
    <font>
      <sz val="9.35"/>
      <name val="Calibri"/>
      <family val="2"/>
    </font>
    <font>
      <sz val="10"/>
      <name val="Calibri"/>
      <family val="2"/>
    </font>
    <font>
      <b/>
      <sz val="24"/>
      <color rgb="FFFFFFFF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18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40"/>
      <color rgb="FFFFFFFF"/>
      <name val="Wingdings"/>
      <charset val="2"/>
    </font>
    <font>
      <b/>
      <sz val="15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11"/>
      <color rgb="FFFFFFFF"/>
      <name val="Calibri"/>
      <family val="2"/>
    </font>
    <font>
      <b/>
      <i/>
      <sz val="11"/>
      <name val="Calibri"/>
      <family val="2"/>
    </font>
    <font>
      <sz val="8"/>
      <name val="Calibri"/>
      <family val="2"/>
    </font>
    <font>
      <i/>
      <sz val="10"/>
      <name val="Calibri"/>
      <family val="2"/>
    </font>
    <font>
      <b/>
      <sz val="9"/>
      <color rgb="FF000000"/>
      <name val="Tahoma"/>
      <family val="2"/>
    </font>
    <font>
      <i/>
      <sz val="10"/>
      <color rgb="FF000000"/>
      <name val="Calibri"/>
      <family val="2"/>
    </font>
    <font>
      <b/>
      <sz val="9.35"/>
      <name val="Calibri"/>
      <family val="2"/>
    </font>
  </fonts>
  <fills count="9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000000"/>
        </stop>
      </gradientFill>
    </fill>
    <fill>
      <patternFill patternType="solid">
        <fgColor rgb="FFA6A6A6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>
      <left/>
      <right/>
      <top/>
      <bottom/>
      <diagonal style="thin">
        <color rgb="FFFFFFFF"/>
      </diagonal>
    </border>
  </borders>
  <cellStyleXfs count="4">
    <xf numFmtId="0" fontId="0" fillId="0" borderId="0"/>
    <xf numFmtId="0" fontId="1" fillId="0" borderId="0" applyNumberFormat="0" applyProtection="0"/>
    <xf numFmtId="0" fontId="1" fillId="0" borderId="0"/>
    <xf numFmtId="0" fontId="2" fillId="0" borderId="0"/>
  </cellStyleXfs>
  <cellXfs count="103">
    <xf numFmtId="0" fontId="0" fillId="0" borderId="0" xfId="0" applyFill="1" applyBorder="1" applyAlignment="1">
      <alignment horizontal="left" vertical="top"/>
    </xf>
    <xf numFmtId="0" fontId="8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6" fillId="0" borderId="0" xfId="3" applyFont="1" applyFill="1" applyBorder="1" applyAlignment="1" applyProtection="1">
      <alignment horizontal="left" vertical="center"/>
    </xf>
    <xf numFmtId="165" fontId="6" fillId="0" borderId="0" xfId="3" applyNumberFormat="1" applyFont="1" applyFill="1" applyBorder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right" vertical="center"/>
    </xf>
    <xf numFmtId="0" fontId="6" fillId="0" borderId="0" xfId="3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vertical="center"/>
    </xf>
    <xf numFmtId="0" fontId="12" fillId="3" borderId="0" xfId="3" applyFont="1" applyFill="1" applyBorder="1" applyAlignment="1" applyProtection="1">
      <alignment horizontal="center" vertical="center"/>
    </xf>
    <xf numFmtId="0" fontId="12" fillId="3" borderId="0" xfId="3" applyFont="1" applyFill="1" applyBorder="1" applyAlignment="1" applyProtection="1">
      <alignment horizontal="left" vertical="center"/>
    </xf>
    <xf numFmtId="0" fontId="6" fillId="5" borderId="0" xfId="3" applyFont="1" applyFill="1" applyBorder="1" applyAlignment="1" applyProtection="1">
      <alignment horizontal="center" vertical="center"/>
    </xf>
    <xf numFmtId="0" fontId="6" fillId="5" borderId="0" xfId="3" applyFont="1" applyFill="1" applyBorder="1" applyAlignment="1" applyProtection="1">
      <alignment vertical="center"/>
    </xf>
    <xf numFmtId="1" fontId="14" fillId="3" borderId="0" xfId="3" applyNumberFormat="1" applyFont="1" applyFill="1" applyBorder="1" applyAlignment="1" applyProtection="1"/>
    <xf numFmtId="0" fontId="14" fillId="3" borderId="0" xfId="3" applyFont="1" applyFill="1" applyBorder="1" applyAlignment="1" applyProtection="1">
      <alignment horizontal="center" vertical="top"/>
    </xf>
    <xf numFmtId="0" fontId="15" fillId="0" borderId="0" xfId="3" applyFont="1" applyFill="1" applyBorder="1" applyAlignment="1" applyProtection="1">
      <alignment horizontal="center" vertical="center"/>
    </xf>
    <xf numFmtId="0" fontId="16" fillId="3" borderId="8" xfId="2" applyFont="1" applyFill="1" applyBorder="1" applyAlignment="1" applyProtection="1">
      <alignment horizontal="center" vertical="center" wrapText="1"/>
    </xf>
    <xf numFmtId="0" fontId="16" fillId="3" borderId="9" xfId="2" applyFont="1" applyFill="1" applyBorder="1" applyAlignment="1" applyProtection="1">
      <alignment horizontal="center" vertical="center" wrapText="1"/>
    </xf>
    <xf numFmtId="0" fontId="16" fillId="3" borderId="10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left" vertical="center" wrapText="1"/>
    </xf>
    <xf numFmtId="17" fontId="16" fillId="3" borderId="0" xfId="3" applyNumberFormat="1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vertical="center"/>
    </xf>
    <xf numFmtId="0" fontId="16" fillId="3" borderId="8" xfId="3" applyFont="1" applyFill="1" applyBorder="1" applyAlignment="1" applyProtection="1">
      <alignment horizontal="center" vertical="center" wrapText="1"/>
    </xf>
    <xf numFmtId="0" fontId="16" fillId="3" borderId="10" xfId="3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Alignment="1" applyProtection="1">
      <alignment vertical="center"/>
    </xf>
    <xf numFmtId="10" fontId="6" fillId="0" borderId="0" xfId="2" applyNumberFormat="1" applyFont="1" applyFill="1" applyBorder="1" applyAlignment="1" applyProtection="1">
      <alignment horizontal="left" vertical="center" wrapText="1"/>
    </xf>
    <xf numFmtId="0" fontId="9" fillId="7" borderId="0" xfId="3" applyNumberFormat="1" applyFont="1" applyFill="1" applyBorder="1" applyAlignment="1" applyProtection="1">
      <alignment horizontal="center" vertical="center"/>
    </xf>
    <xf numFmtId="0" fontId="18" fillId="6" borderId="0" xfId="3" applyFont="1" applyFill="1" applyBorder="1" applyAlignment="1" applyProtection="1">
      <alignment horizontal="center" vertical="center"/>
    </xf>
    <xf numFmtId="0" fontId="19" fillId="7" borderId="0" xfId="3" applyNumberFormat="1" applyFont="1" applyFill="1" applyBorder="1" applyAlignment="1" applyProtection="1">
      <alignment horizontal="center" vertical="center"/>
    </xf>
    <xf numFmtId="168" fontId="9" fillId="7" borderId="0" xfId="3" applyNumberFormat="1" applyFont="1" applyFill="1" applyBorder="1" applyAlignment="1" applyProtection="1">
      <alignment horizontal="center" vertical="center"/>
    </xf>
    <xf numFmtId="0" fontId="20" fillId="0" borderId="0" xfId="3" applyFont="1" applyFill="1" applyBorder="1" applyAlignment="1" applyProtection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</xf>
    <xf numFmtId="0" fontId="11" fillId="5" borderId="1" xfId="3" applyFont="1" applyFill="1" applyBorder="1" applyAlignment="1" applyProtection="1">
      <alignment horizontal="center" vertical="center"/>
    </xf>
    <xf numFmtId="9" fontId="21" fillId="5" borderId="2" xfId="3" applyNumberFormat="1" applyFont="1" applyFill="1" applyBorder="1" applyAlignment="1" applyProtection="1">
      <alignment horizontal="left" vertical="center" wrapText="1" indent="1"/>
    </xf>
    <xf numFmtId="169" fontId="4" fillId="5" borderId="2" xfId="3" applyNumberFormat="1" applyFont="1" applyFill="1" applyBorder="1" applyAlignment="1" applyProtection="1">
      <alignment horizontal="center" vertical="center" wrapText="1"/>
    </xf>
    <xf numFmtId="9" fontId="4" fillId="5" borderId="3" xfId="3" applyNumberFormat="1" applyFont="1" applyFill="1" applyBorder="1" applyAlignment="1" applyProtection="1">
      <alignment horizontal="center" vertical="center" wrapText="1"/>
    </xf>
    <xf numFmtId="0" fontId="19" fillId="5" borderId="1" xfId="3" applyNumberFormat="1" applyFont="1" applyFill="1" applyBorder="1" applyAlignment="1" applyProtection="1">
      <alignment horizontal="center" vertical="center"/>
    </xf>
    <xf numFmtId="168" fontId="9" fillId="5" borderId="3" xfId="3" applyNumberFormat="1" applyFont="1" applyFill="1" applyBorder="1" applyAlignment="1" applyProtection="1">
      <alignment horizontal="center" vertical="center"/>
    </xf>
    <xf numFmtId="168" fontId="4" fillId="0" borderId="0" xfId="3" applyNumberFormat="1" applyFont="1" applyFill="1" applyBorder="1" applyAlignment="1" applyProtection="1">
      <alignment vertical="center"/>
    </xf>
    <xf numFmtId="170" fontId="4" fillId="5" borderId="6" xfId="3" applyNumberFormat="1" applyFont="1" applyFill="1" applyBorder="1" applyAlignment="1">
      <alignment horizontal="center" vertical="center" wrapText="1"/>
    </xf>
    <xf numFmtId="171" fontId="9" fillId="8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3" applyFont="1" applyFill="1" applyBorder="1" applyAlignment="1">
      <alignment horizontal="center" vertical="center"/>
    </xf>
    <xf numFmtId="0" fontId="4" fillId="5" borderId="6" xfId="3" applyNumberFormat="1" applyFont="1" applyFill="1" applyBorder="1" applyAlignment="1" applyProtection="1">
      <alignment horizontal="center" vertical="center" wrapText="1"/>
    </xf>
    <xf numFmtId="9" fontId="4" fillId="5" borderId="7" xfId="3" applyNumberFormat="1" applyFont="1" applyFill="1" applyBorder="1" applyAlignment="1" applyProtection="1">
      <alignment horizontal="center" vertical="center" wrapText="1"/>
    </xf>
    <xf numFmtId="0" fontId="9" fillId="8" borderId="4" xfId="3" applyNumberFormat="1" applyFont="1" applyFill="1" applyBorder="1" applyAlignment="1" applyProtection="1">
      <alignment horizontal="center" vertical="center"/>
      <protection locked="0"/>
    </xf>
    <xf numFmtId="9" fontId="21" fillId="5" borderId="6" xfId="3" applyNumberFormat="1" applyFont="1" applyFill="1" applyBorder="1" applyAlignment="1" applyProtection="1">
      <alignment horizontal="left" vertical="center" wrapText="1" indent="1"/>
    </xf>
    <xf numFmtId="172" fontId="4" fillId="5" borderId="6" xfId="3" applyNumberFormat="1" applyFont="1" applyFill="1" applyBorder="1" applyAlignment="1">
      <alignment horizontal="center" vertical="center" wrapText="1"/>
    </xf>
    <xf numFmtId="9" fontId="4" fillId="5" borderId="7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vertical="center" wrapText="1"/>
    </xf>
    <xf numFmtId="172" fontId="9" fillId="8" borderId="4" xfId="3" applyNumberFormat="1" applyFont="1" applyFill="1" applyBorder="1" applyAlignment="1" applyProtection="1">
      <alignment horizontal="center" vertical="center"/>
      <protection locked="0"/>
    </xf>
    <xf numFmtId="0" fontId="9" fillId="8" borderId="4" xfId="3" applyFont="1" applyFill="1" applyBorder="1" applyAlignment="1" applyProtection="1">
      <alignment horizontal="center" vertical="center"/>
      <protection locked="0"/>
    </xf>
    <xf numFmtId="1" fontId="9" fillId="8" borderId="11" xfId="3" applyNumberFormat="1" applyFont="1" applyFill="1" applyBorder="1" applyAlignment="1" applyProtection="1">
      <alignment horizontal="center" vertical="center"/>
      <protection locked="0"/>
    </xf>
    <xf numFmtId="170" fontId="4" fillId="5" borderId="2" xfId="3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center" vertical="center"/>
    </xf>
    <xf numFmtId="1" fontId="9" fillId="8" borderId="4" xfId="3" applyNumberFormat="1" applyFont="1" applyFill="1" applyBorder="1" applyAlignment="1" applyProtection="1">
      <alignment horizontal="center" vertical="center"/>
      <protection locked="0"/>
    </xf>
    <xf numFmtId="9" fontId="23" fillId="5" borderId="2" xfId="3" applyNumberFormat="1" applyFont="1" applyFill="1" applyBorder="1" applyAlignment="1" applyProtection="1">
      <alignment horizontal="left" vertical="center" wrapText="1" indent="1"/>
    </xf>
    <xf numFmtId="0" fontId="4" fillId="6" borderId="0" xfId="3" applyFont="1" applyFill="1" applyBorder="1" applyAlignment="1" applyProtection="1">
      <alignment horizontal="center" vertical="center"/>
    </xf>
    <xf numFmtId="0" fontId="4" fillId="5" borderId="7" xfId="3" applyFont="1" applyFill="1" applyBorder="1" applyAlignment="1" applyProtection="1">
      <alignment horizontal="left" vertical="center" wrapText="1" indent="1"/>
    </xf>
    <xf numFmtId="0" fontId="4" fillId="5" borderId="4" xfId="3" applyFont="1" applyFill="1" applyBorder="1" applyAlignment="1" applyProtection="1">
      <alignment horizontal="left" vertical="center" wrapText="1" indent="1"/>
    </xf>
    <xf numFmtId="0" fontId="4" fillId="5" borderId="5" xfId="3" applyFont="1" applyFill="1" applyBorder="1" applyAlignment="1" applyProtection="1">
      <alignment horizontal="left" vertical="center" wrapText="1" indent="1"/>
    </xf>
    <xf numFmtId="9" fontId="9" fillId="5" borderId="7" xfId="3" applyNumberFormat="1" applyFont="1" applyFill="1" applyBorder="1" applyAlignment="1" applyProtection="1">
      <alignment horizontal="left" vertical="center" wrapText="1"/>
    </xf>
    <xf numFmtId="9" fontId="9" fillId="5" borderId="4" xfId="3" applyNumberFormat="1" applyFont="1" applyFill="1" applyBorder="1" applyAlignment="1" applyProtection="1">
      <alignment horizontal="left" vertical="center" wrapText="1"/>
    </xf>
    <xf numFmtId="9" fontId="9" fillId="5" borderId="5" xfId="3" applyNumberFormat="1" applyFont="1" applyFill="1" applyBorder="1" applyAlignment="1" applyProtection="1">
      <alignment horizontal="left" vertical="center" wrapText="1"/>
    </xf>
    <xf numFmtId="0" fontId="6" fillId="5" borderId="0" xfId="3" applyFont="1" applyFill="1" applyBorder="1" applyAlignment="1" applyProtection="1">
      <alignment horizontal="center" vertical="center"/>
      <protection locked="0"/>
    </xf>
    <xf numFmtId="164" fontId="7" fillId="2" borderId="0" xfId="1" applyNumberFormat="1" applyFont="1" applyFill="1" applyBorder="1" applyAlignment="1" applyProtection="1">
      <alignment horizontal="center" vertical="center" wrapText="1"/>
    </xf>
    <xf numFmtId="164" fontId="7" fillId="2" borderId="13" xfId="1" applyNumberFormat="1" applyFont="1" applyFill="1" applyBorder="1" applyAlignment="1" applyProtection="1">
      <alignment horizontal="center" vertical="center" wrapText="1"/>
    </xf>
    <xf numFmtId="164" fontId="7" fillId="2" borderId="15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center" vertical="center" wrapText="1"/>
    </xf>
    <xf numFmtId="0" fontId="10" fillId="3" borderId="17" xfId="2" applyFont="1" applyFill="1" applyBorder="1" applyAlignment="1" applyProtection="1">
      <alignment horizontal="center" vertical="center"/>
    </xf>
    <xf numFmtId="0" fontId="10" fillId="3" borderId="18" xfId="2" applyFont="1" applyFill="1" applyBorder="1" applyAlignment="1" applyProtection="1">
      <alignment horizontal="center" vertical="center"/>
    </xf>
    <xf numFmtId="0" fontId="10" fillId="3" borderId="19" xfId="2" applyFont="1" applyFill="1" applyBorder="1" applyAlignment="1" applyProtection="1">
      <alignment horizontal="center" vertical="center"/>
    </xf>
    <xf numFmtId="17" fontId="9" fillId="3" borderId="0" xfId="3" quotePrefix="1" applyNumberFormat="1" applyFont="1" applyFill="1" applyBorder="1" applyAlignment="1" applyProtection="1">
      <alignment horizontal="center" vertical="center"/>
    </xf>
    <xf numFmtId="17" fontId="9" fillId="3" borderId="0" xfId="3" applyNumberFormat="1" applyFont="1" applyFill="1" applyBorder="1" applyAlignment="1" applyProtection="1">
      <alignment horizontal="center" vertical="center"/>
    </xf>
    <xf numFmtId="0" fontId="11" fillId="3" borderId="0" xfId="3" applyFont="1" applyFill="1" applyBorder="1" applyAlignment="1" applyProtection="1">
      <alignment horizontal="center" vertical="center"/>
    </xf>
    <xf numFmtId="0" fontId="7" fillId="2" borderId="12" xfId="1" applyNumberFormat="1" applyFont="1" applyFill="1" applyBorder="1" applyAlignment="1" applyProtection="1">
      <alignment horizontal="center" vertical="center" wrapText="1"/>
    </xf>
    <xf numFmtId="0" fontId="7" fillId="2" borderId="0" xfId="1" applyNumberFormat="1" applyFont="1" applyFill="1" applyBorder="1" applyAlignment="1" applyProtection="1">
      <alignment horizontal="center" vertical="center" wrapText="1"/>
    </xf>
    <xf numFmtId="0" fontId="7" fillId="2" borderId="14" xfId="1" applyNumberFormat="1" applyFont="1" applyFill="1" applyBorder="1" applyAlignment="1" applyProtection="1">
      <alignment horizontal="center" vertical="center" wrapText="1"/>
    </xf>
    <xf numFmtId="0" fontId="7" fillId="2" borderId="15" xfId="1" applyNumberFormat="1" applyFont="1" applyFill="1" applyBorder="1" applyAlignment="1" applyProtection="1">
      <alignment horizontal="center" vertical="center" wrapText="1"/>
    </xf>
    <xf numFmtId="0" fontId="7" fillId="2" borderId="0" xfId="1" applyNumberFormat="1" applyFont="1" applyFill="1" applyBorder="1" applyAlignment="1" applyProtection="1">
      <alignment horizontal="right" vertical="center" wrapText="1"/>
    </xf>
    <xf numFmtId="0" fontId="7" fillId="2" borderId="15" xfId="1" applyNumberFormat="1" applyFont="1" applyFill="1" applyBorder="1" applyAlignment="1" applyProtection="1">
      <alignment horizontal="right" vertical="center" wrapText="1"/>
    </xf>
    <xf numFmtId="166" fontId="11" fillId="5" borderId="0" xfId="3" applyNumberFormat="1" applyFont="1" applyFill="1" applyBorder="1" applyAlignment="1" applyProtection="1">
      <alignment horizontal="center" vertical="center"/>
    </xf>
    <xf numFmtId="167" fontId="11" fillId="5" borderId="0" xfId="3" applyNumberFormat="1" applyFont="1" applyFill="1" applyBorder="1" applyAlignment="1" applyProtection="1">
      <alignment horizontal="center" vertical="center"/>
    </xf>
    <xf numFmtId="0" fontId="3" fillId="6" borderId="0" xfId="3" applyFont="1" applyFill="1" applyBorder="1" applyAlignment="1" applyProtection="1">
      <alignment horizontal="center" vertical="center"/>
    </xf>
    <xf numFmtId="0" fontId="13" fillId="4" borderId="0" xfId="3" applyFont="1" applyFill="1" applyBorder="1" applyAlignment="1" applyProtection="1">
      <alignment horizontal="center" vertical="center"/>
    </xf>
    <xf numFmtId="0" fontId="4" fillId="5" borderId="2" xfId="3" applyFont="1" applyFill="1" applyBorder="1" applyAlignment="1" applyProtection="1">
      <alignment horizontal="left" vertical="center" wrapText="1" indent="1"/>
    </xf>
    <xf numFmtId="9" fontId="9" fillId="5" borderId="2" xfId="3" applyNumberFormat="1" applyFont="1" applyFill="1" applyBorder="1" applyAlignment="1" applyProtection="1">
      <alignment horizontal="left" vertical="center" wrapText="1" indent="1"/>
    </xf>
    <xf numFmtId="9" fontId="9" fillId="5" borderId="7" xfId="3" applyNumberFormat="1" applyFont="1" applyFill="1" applyBorder="1" applyAlignment="1" applyProtection="1">
      <alignment horizontal="left" vertical="center" wrapText="1" indent="1"/>
    </xf>
    <xf numFmtId="9" fontId="9" fillId="5" borderId="4" xfId="3" applyNumberFormat="1" applyFont="1" applyFill="1" applyBorder="1" applyAlignment="1" applyProtection="1">
      <alignment horizontal="left" vertical="center" wrapText="1" indent="1"/>
    </xf>
    <xf numFmtId="9" fontId="9" fillId="5" borderId="5" xfId="3" applyNumberFormat="1" applyFont="1" applyFill="1" applyBorder="1" applyAlignment="1" applyProtection="1">
      <alignment horizontal="left" vertical="center" wrapText="1" indent="1"/>
    </xf>
    <xf numFmtId="0" fontId="16" fillId="3" borderId="9" xfId="2" applyFont="1" applyFill="1" applyBorder="1" applyAlignment="1" applyProtection="1">
      <alignment horizontal="center" vertical="center" wrapText="1"/>
    </xf>
    <xf numFmtId="0" fontId="11" fillId="7" borderId="0" xfId="3" applyFont="1" applyFill="1" applyBorder="1" applyAlignment="1" applyProtection="1">
      <alignment horizontal="center" vertical="center"/>
    </xf>
    <xf numFmtId="0" fontId="14" fillId="3" borderId="20" xfId="3" applyFont="1" applyFill="1" applyBorder="1" applyAlignment="1" applyProtection="1">
      <alignment horizontal="center" vertical="center"/>
    </xf>
    <xf numFmtId="1" fontId="14" fillId="3" borderId="0" xfId="3" applyNumberFormat="1" applyFont="1" applyFill="1" applyBorder="1" applyAlignment="1" applyProtection="1">
      <alignment horizontal="left"/>
    </xf>
    <xf numFmtId="0" fontId="4" fillId="5" borderId="7" xfId="3" applyFont="1" applyFill="1" applyBorder="1" applyAlignment="1" applyProtection="1">
      <alignment horizontal="left" vertical="center" wrapText="1"/>
    </xf>
    <xf numFmtId="0" fontId="4" fillId="5" borderId="4" xfId="3" applyFont="1" applyFill="1" applyBorder="1" applyAlignment="1" applyProtection="1">
      <alignment horizontal="left" vertical="center" wrapText="1"/>
    </xf>
    <xf numFmtId="0" fontId="4" fillId="5" borderId="5" xfId="3" applyFont="1" applyFill="1" applyBorder="1" applyAlignment="1" applyProtection="1">
      <alignment horizontal="left" vertical="center" wrapText="1"/>
    </xf>
    <xf numFmtId="0" fontId="9" fillId="5" borderId="7" xfId="3" applyFont="1" applyFill="1" applyBorder="1" applyAlignment="1" applyProtection="1">
      <alignment horizontal="center" vertical="center" wrapText="1"/>
    </xf>
    <xf numFmtId="0" fontId="9" fillId="5" borderId="4" xfId="3" applyFont="1" applyFill="1" applyBorder="1" applyAlignment="1" applyProtection="1">
      <alignment horizontal="center" vertical="center" wrapText="1"/>
    </xf>
    <xf numFmtId="0" fontId="9" fillId="5" borderId="5" xfId="3" applyFont="1" applyFill="1" applyBorder="1" applyAlignment="1" applyProtection="1">
      <alignment horizontal="center" vertical="center" wrapText="1"/>
    </xf>
  </cellXfs>
  <cellStyles count="4">
    <cellStyle name="Normal" xfId="0" builtinId="0"/>
    <cellStyle name="Normal 3 2" xfId="2"/>
    <cellStyle name="Normal_5018-Fluides2008" xfId="3"/>
    <cellStyle name="Normal_INDIQ00" xfId="1"/>
  </cellStyles>
  <dxfs count="21"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ont>
        <color auto="1"/>
      </font>
      <fill>
        <patternFill>
          <bgColor rgb="FF99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8080"/>
        </patternFill>
      </fill>
    </dxf>
    <dxf>
      <font>
        <condense val="0"/>
        <extend val="0"/>
        <color rgb="FF993300"/>
      </font>
      <fill>
        <patternFill>
          <bgColor rgb="FFFF8080"/>
        </patternFill>
      </fill>
    </dxf>
    <dxf>
      <font>
        <condense val="0"/>
        <extend val="0"/>
        <color rgb="FFFF9900"/>
      </font>
      <fill>
        <patternFill>
          <bgColor rgb="FFFFFF00"/>
        </patternFill>
      </fill>
    </dxf>
    <dxf>
      <font>
        <condense val="0"/>
        <extend val="0"/>
        <color rgb="FF003300"/>
      </font>
      <fill>
        <patternFill>
          <bgColor rgb="FF99FF99"/>
        </patternFill>
      </fill>
    </dxf>
    <dxf>
      <font>
        <color rgb="FFFFFFFF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280147</xdr:colOff>
      <xdr:row>1</xdr:row>
      <xdr:rowOff>112059</xdr:rowOff>
    </xdr:from>
    <xdr:to>
      <xdr:col>15</xdr:col>
      <xdr:colOff>321128</xdr:colOff>
      <xdr:row>5</xdr:row>
      <xdr:rowOff>45944</xdr:rowOff>
    </xdr:to>
    <xdr:sp macro="" textlink="" fLocksText="0">
      <xdr:nvSpPr>
        <xdr:cNvPr id="10" name="Rectangle à coins arrondis 9">
          <a:extLst>
            <a:ext uri="{FF2B5EF4-FFF2-40B4-BE49-F238E27FC236}">
              <a16:creationId xmlns:a16="http://schemas.microsoft.com/office/drawing/2014/main" id="{EFC136FE-177D-4ADB-BA78-96ECBE1A804C}"/>
            </a:ext>
          </a:extLst>
        </xdr:cNvPr>
        <xdr:cNvSpPr/>
      </xdr:nvSpPr>
      <xdr:spPr bwMode="auto">
        <a:xfrm>
          <a:off x="527797" y="302559"/>
          <a:ext cx="12480631" cy="800660"/>
        </a:xfrm>
        <a:prstGeom prst="roundRect">
          <a:avLst/>
        </a:prstGeom>
        <a:solidFill>
          <a:sysClr val="window" lastClr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72000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</a:t>
          </a: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	Prestations de maintenance PLB</a:t>
          </a:r>
        </a:p>
      </xdr:txBody>
    </xdr:sp>
    <xdr:clientData/>
  </xdr:twoCellAnchor>
  <xdr:twoCellAnchor editAs="oneCell">
    <xdr:from>
      <xdr:col>17</xdr:col>
      <xdr:colOff>76200</xdr:colOff>
      <xdr:row>9</xdr:row>
      <xdr:rowOff>57150</xdr:rowOff>
    </xdr:from>
    <xdr:to>
      <xdr:col>20</xdr:col>
      <xdr:colOff>619126</xdr:colOff>
      <xdr:row>11</xdr:row>
      <xdr:rowOff>209551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D327A59F-38DB-4ACA-88BE-90B3A5AB3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1" t="33151" r="46933" b="50352"/>
        <a:stretch>
          <a:fillRect/>
        </a:stretch>
      </xdr:blipFill>
      <xdr:spPr bwMode="auto">
        <a:xfrm>
          <a:off x="14125575" y="2047875"/>
          <a:ext cx="23812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372884</xdr:colOff>
      <xdr:row>22</xdr:row>
      <xdr:rowOff>0</xdr:rowOff>
    </xdr:from>
    <xdr:ext cx="10587466" cy="561949"/>
    <xdr:sp macro="" textlink="" fLocksText="0">
      <xdr:nvSpPr>
        <xdr:cNvPr id="12" name="Rectangle 11">
          <a:extLst>
            <a:ext uri="{FF2B5EF4-FFF2-40B4-BE49-F238E27FC236}">
              <a16:creationId xmlns:a16="http://schemas.microsoft.com/office/drawing/2014/main" id="{2E6B99C1-A1DC-442E-835B-69AE9532D30F}"/>
            </a:ext>
          </a:extLst>
        </xdr:cNvPr>
        <xdr:cNvSpPr/>
      </xdr:nvSpPr>
      <xdr:spPr>
        <a:xfrm rot="20029888">
          <a:off x="2618063" y="12525995"/>
          <a:ext cx="10587466" cy="5619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45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8000"/>
                  </a:srgbClr>
                </a:solidFill>
                <a:prstDash val="solid"/>
                <a:miter lim="800000"/>
              </a:ln>
              <a:solidFill>
                <a:srgbClr val="C00000">
                  <a:alpha val="0"/>
                </a:srgb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Fiche Reporting</a:t>
          </a:r>
        </a:p>
      </xdr:txBody>
    </xdr:sp>
    <xdr:clientData/>
  </xdr:oneCellAnchor>
  <xdr:twoCellAnchor editAs="oneCell">
    <xdr:from>
      <xdr:col>2</xdr:col>
      <xdr:colOff>78446</xdr:colOff>
      <xdr:row>2</xdr:row>
      <xdr:rowOff>112059</xdr:rowOff>
    </xdr:from>
    <xdr:to>
      <xdr:col>4</xdr:col>
      <xdr:colOff>703323</xdr:colOff>
      <xdr:row>5</xdr:row>
      <xdr:rowOff>82800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D8C3CD72-3D94-42A7-A829-84635732B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821" y="426384"/>
          <a:ext cx="1786927" cy="54224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X29"/>
  <sheetViews>
    <sheetView tabSelected="1" zoomScale="90" zoomScaleNormal="90" workbookViewId="0">
      <selection activeCell="N19" sqref="N19"/>
    </sheetView>
  </sheetViews>
  <sheetFormatPr baseColWidth="10" defaultRowHeight="15" outlineLevelCol="2" x14ac:dyDescent="0.2"/>
  <cols>
    <col min="1" max="1" width="4.33203125" style="9" customWidth="1"/>
    <col min="2" max="2" width="14.83203125" style="9" customWidth="1"/>
    <col min="3" max="3" width="5.5" style="9" customWidth="1"/>
    <col min="4" max="4" width="14.83203125" style="9" customWidth="1"/>
    <col min="5" max="5" width="12.5" style="7" customWidth="1"/>
    <col min="6" max="6" width="5.5" style="7" customWidth="1"/>
    <col min="7" max="7" width="9" style="9" customWidth="1"/>
    <col min="8" max="9" width="11.33203125" style="9" customWidth="1"/>
    <col min="10" max="11" width="9" style="9" customWidth="1"/>
    <col min="12" max="12" width="5.5" style="9" customWidth="1"/>
    <col min="13" max="13" width="13.83203125" style="9" customWidth="1"/>
    <col min="14" max="14" width="77.1640625" style="9" customWidth="1"/>
    <col min="15" max="15" width="34.6640625" style="9" customWidth="1"/>
    <col min="16" max="16" width="18.33203125" style="7" customWidth="1"/>
    <col min="17" max="17" width="5.5" style="7" customWidth="1"/>
    <col min="18" max="18" width="17.6640625" style="7" customWidth="1"/>
    <col min="19" max="19" width="5.5" style="7" customWidth="1" outlineLevel="2"/>
    <col min="20" max="20" width="9" style="7" customWidth="1"/>
    <col min="21" max="21" width="15.1640625" style="7" customWidth="1" outlineLevel="1"/>
    <col min="22" max="22" width="8.5" style="7" customWidth="1" outlineLevel="1"/>
    <col min="23" max="23" width="37.6640625" style="57" customWidth="1" outlineLevel="1"/>
    <col min="24" max="24" width="12" style="10"/>
    <col min="25" max="257" width="12" style="9"/>
    <col min="258" max="258" width="14.83203125" style="9" customWidth="1"/>
    <col min="259" max="259" width="5.5" style="9" customWidth="1"/>
    <col min="260" max="260" width="14.83203125" style="9" customWidth="1"/>
    <col min="261" max="261" width="12.5" style="9" customWidth="1"/>
    <col min="262" max="262" width="5.5" style="9" customWidth="1"/>
    <col min="263" max="263" width="9" style="9" customWidth="1"/>
    <col min="264" max="265" width="11.33203125" style="9" customWidth="1"/>
    <col min="266" max="267" width="9" style="9" customWidth="1"/>
    <col min="268" max="268" width="5.5" style="9" customWidth="1"/>
    <col min="269" max="269" width="13.83203125" style="9" customWidth="1"/>
    <col min="270" max="270" width="77.1640625" style="9" customWidth="1"/>
    <col min="271" max="272" width="18.33203125" style="9" customWidth="1"/>
    <col min="273" max="273" width="5.5" style="9" customWidth="1"/>
    <col min="274" max="274" width="17.6640625" style="9" customWidth="1"/>
    <col min="275" max="275" width="5.5" style="9" customWidth="1"/>
    <col min="276" max="276" width="9" style="9" customWidth="1"/>
    <col min="277" max="277" width="15.1640625" style="9" customWidth="1"/>
    <col min="278" max="278" width="0" style="9" hidden="1" customWidth="1"/>
    <col min="279" max="279" width="6" style="9" customWidth="1"/>
    <col min="280" max="513" width="12" style="9"/>
    <col min="514" max="514" width="14.83203125" style="9" customWidth="1"/>
    <col min="515" max="515" width="5.5" style="9" customWidth="1"/>
    <col min="516" max="516" width="14.83203125" style="9" customWidth="1"/>
    <col min="517" max="517" width="12.5" style="9" customWidth="1"/>
    <col min="518" max="518" width="5.5" style="9" customWidth="1"/>
    <col min="519" max="519" width="9" style="9" customWidth="1"/>
    <col min="520" max="521" width="11.33203125" style="9" customWidth="1"/>
    <col min="522" max="523" width="9" style="9" customWidth="1"/>
    <col min="524" max="524" width="5.5" style="9" customWidth="1"/>
    <col min="525" max="525" width="13.83203125" style="9" customWidth="1"/>
    <col min="526" max="526" width="77.1640625" style="9" customWidth="1"/>
    <col min="527" max="528" width="18.33203125" style="9" customWidth="1"/>
    <col min="529" max="529" width="5.5" style="9" customWidth="1"/>
    <col min="530" max="530" width="17.6640625" style="9" customWidth="1"/>
    <col min="531" max="531" width="5.5" style="9" customWidth="1"/>
    <col min="532" max="532" width="9" style="9" customWidth="1"/>
    <col min="533" max="533" width="15.1640625" style="9" customWidth="1"/>
    <col min="534" max="534" width="0" style="9" hidden="1" customWidth="1"/>
    <col min="535" max="535" width="6" style="9" customWidth="1"/>
    <col min="536" max="769" width="12" style="9"/>
    <col min="770" max="770" width="14.83203125" style="9" customWidth="1"/>
    <col min="771" max="771" width="5.5" style="9" customWidth="1"/>
    <col min="772" max="772" width="14.83203125" style="9" customWidth="1"/>
    <col min="773" max="773" width="12.5" style="9" customWidth="1"/>
    <col min="774" max="774" width="5.5" style="9" customWidth="1"/>
    <col min="775" max="775" width="9" style="9" customWidth="1"/>
    <col min="776" max="777" width="11.33203125" style="9" customWidth="1"/>
    <col min="778" max="779" width="9" style="9" customWidth="1"/>
    <col min="780" max="780" width="5.5" style="9" customWidth="1"/>
    <col min="781" max="781" width="13.83203125" style="9" customWidth="1"/>
    <col min="782" max="782" width="77.1640625" style="9" customWidth="1"/>
    <col min="783" max="784" width="18.33203125" style="9" customWidth="1"/>
    <col min="785" max="785" width="5.5" style="9" customWidth="1"/>
    <col min="786" max="786" width="17.6640625" style="9" customWidth="1"/>
    <col min="787" max="787" width="5.5" style="9" customWidth="1"/>
    <col min="788" max="788" width="9" style="9" customWidth="1"/>
    <col min="789" max="789" width="15.1640625" style="9" customWidth="1"/>
    <col min="790" max="790" width="0" style="9" hidden="1" customWidth="1"/>
    <col min="791" max="791" width="6" style="9" customWidth="1"/>
    <col min="792" max="1025" width="12" style="9"/>
    <col min="1026" max="1026" width="14.83203125" style="9" customWidth="1"/>
    <col min="1027" max="1027" width="5.5" style="9" customWidth="1"/>
    <col min="1028" max="1028" width="14.83203125" style="9" customWidth="1"/>
    <col min="1029" max="1029" width="12.5" style="9" customWidth="1"/>
    <col min="1030" max="1030" width="5.5" style="9" customWidth="1"/>
    <col min="1031" max="1031" width="9" style="9" customWidth="1"/>
    <col min="1032" max="1033" width="11.33203125" style="9" customWidth="1"/>
    <col min="1034" max="1035" width="9" style="9" customWidth="1"/>
    <col min="1036" max="1036" width="5.5" style="9" customWidth="1"/>
    <col min="1037" max="1037" width="13.83203125" style="9" customWidth="1"/>
    <col min="1038" max="1038" width="77.1640625" style="9" customWidth="1"/>
    <col min="1039" max="1040" width="18.33203125" style="9" customWidth="1"/>
    <col min="1041" max="1041" width="5.5" style="9" customWidth="1"/>
    <col min="1042" max="1042" width="17.6640625" style="9" customWidth="1"/>
    <col min="1043" max="1043" width="5.5" style="9" customWidth="1"/>
    <col min="1044" max="1044" width="9" style="9" customWidth="1"/>
    <col min="1045" max="1045" width="15.1640625" style="9" customWidth="1"/>
    <col min="1046" max="1046" width="0" style="9" hidden="1" customWidth="1"/>
    <col min="1047" max="1047" width="6" style="9" customWidth="1"/>
    <col min="1048" max="1281" width="12" style="9"/>
    <col min="1282" max="1282" width="14.83203125" style="9" customWidth="1"/>
    <col min="1283" max="1283" width="5.5" style="9" customWidth="1"/>
    <col min="1284" max="1284" width="14.83203125" style="9" customWidth="1"/>
    <col min="1285" max="1285" width="12.5" style="9" customWidth="1"/>
    <col min="1286" max="1286" width="5.5" style="9" customWidth="1"/>
    <col min="1287" max="1287" width="9" style="9" customWidth="1"/>
    <col min="1288" max="1289" width="11.33203125" style="9" customWidth="1"/>
    <col min="1290" max="1291" width="9" style="9" customWidth="1"/>
    <col min="1292" max="1292" width="5.5" style="9" customWidth="1"/>
    <col min="1293" max="1293" width="13.83203125" style="9" customWidth="1"/>
    <col min="1294" max="1294" width="77.1640625" style="9" customWidth="1"/>
    <col min="1295" max="1296" width="18.33203125" style="9" customWidth="1"/>
    <col min="1297" max="1297" width="5.5" style="9" customWidth="1"/>
    <col min="1298" max="1298" width="17.6640625" style="9" customWidth="1"/>
    <col min="1299" max="1299" width="5.5" style="9" customWidth="1"/>
    <col min="1300" max="1300" width="9" style="9" customWidth="1"/>
    <col min="1301" max="1301" width="15.1640625" style="9" customWidth="1"/>
    <col min="1302" max="1302" width="0" style="9" hidden="1" customWidth="1"/>
    <col min="1303" max="1303" width="6" style="9" customWidth="1"/>
    <col min="1304" max="1537" width="12" style="9"/>
    <col min="1538" max="1538" width="14.83203125" style="9" customWidth="1"/>
    <col min="1539" max="1539" width="5.5" style="9" customWidth="1"/>
    <col min="1540" max="1540" width="14.83203125" style="9" customWidth="1"/>
    <col min="1541" max="1541" width="12.5" style="9" customWidth="1"/>
    <col min="1542" max="1542" width="5.5" style="9" customWidth="1"/>
    <col min="1543" max="1543" width="9" style="9" customWidth="1"/>
    <col min="1544" max="1545" width="11.33203125" style="9" customWidth="1"/>
    <col min="1546" max="1547" width="9" style="9" customWidth="1"/>
    <col min="1548" max="1548" width="5.5" style="9" customWidth="1"/>
    <col min="1549" max="1549" width="13.83203125" style="9" customWidth="1"/>
    <col min="1550" max="1550" width="77.1640625" style="9" customWidth="1"/>
    <col min="1551" max="1552" width="18.33203125" style="9" customWidth="1"/>
    <col min="1553" max="1553" width="5.5" style="9" customWidth="1"/>
    <col min="1554" max="1554" width="17.6640625" style="9" customWidth="1"/>
    <col min="1555" max="1555" width="5.5" style="9" customWidth="1"/>
    <col min="1556" max="1556" width="9" style="9" customWidth="1"/>
    <col min="1557" max="1557" width="15.1640625" style="9" customWidth="1"/>
    <col min="1558" max="1558" width="0" style="9" hidden="1" customWidth="1"/>
    <col min="1559" max="1559" width="6" style="9" customWidth="1"/>
    <col min="1560" max="1793" width="12" style="9"/>
    <col min="1794" max="1794" width="14.83203125" style="9" customWidth="1"/>
    <col min="1795" max="1795" width="5.5" style="9" customWidth="1"/>
    <col min="1796" max="1796" width="14.83203125" style="9" customWidth="1"/>
    <col min="1797" max="1797" width="12.5" style="9" customWidth="1"/>
    <col min="1798" max="1798" width="5.5" style="9" customWidth="1"/>
    <col min="1799" max="1799" width="9" style="9" customWidth="1"/>
    <col min="1800" max="1801" width="11.33203125" style="9" customWidth="1"/>
    <col min="1802" max="1803" width="9" style="9" customWidth="1"/>
    <col min="1804" max="1804" width="5.5" style="9" customWidth="1"/>
    <col min="1805" max="1805" width="13.83203125" style="9" customWidth="1"/>
    <col min="1806" max="1806" width="77.1640625" style="9" customWidth="1"/>
    <col min="1807" max="1808" width="18.33203125" style="9" customWidth="1"/>
    <col min="1809" max="1809" width="5.5" style="9" customWidth="1"/>
    <col min="1810" max="1810" width="17.6640625" style="9" customWidth="1"/>
    <col min="1811" max="1811" width="5.5" style="9" customWidth="1"/>
    <col min="1812" max="1812" width="9" style="9" customWidth="1"/>
    <col min="1813" max="1813" width="15.1640625" style="9" customWidth="1"/>
    <col min="1814" max="1814" width="0" style="9" hidden="1" customWidth="1"/>
    <col min="1815" max="1815" width="6" style="9" customWidth="1"/>
    <col min="1816" max="2049" width="12" style="9"/>
    <col min="2050" max="2050" width="14.83203125" style="9" customWidth="1"/>
    <col min="2051" max="2051" width="5.5" style="9" customWidth="1"/>
    <col min="2052" max="2052" width="14.83203125" style="9" customWidth="1"/>
    <col min="2053" max="2053" width="12.5" style="9" customWidth="1"/>
    <col min="2054" max="2054" width="5.5" style="9" customWidth="1"/>
    <col min="2055" max="2055" width="9" style="9" customWidth="1"/>
    <col min="2056" max="2057" width="11.33203125" style="9" customWidth="1"/>
    <col min="2058" max="2059" width="9" style="9" customWidth="1"/>
    <col min="2060" max="2060" width="5.5" style="9" customWidth="1"/>
    <col min="2061" max="2061" width="13.83203125" style="9" customWidth="1"/>
    <col min="2062" max="2062" width="77.1640625" style="9" customWidth="1"/>
    <col min="2063" max="2064" width="18.33203125" style="9" customWidth="1"/>
    <col min="2065" max="2065" width="5.5" style="9" customWidth="1"/>
    <col min="2066" max="2066" width="17.6640625" style="9" customWidth="1"/>
    <col min="2067" max="2067" width="5.5" style="9" customWidth="1"/>
    <col min="2068" max="2068" width="9" style="9" customWidth="1"/>
    <col min="2069" max="2069" width="15.1640625" style="9" customWidth="1"/>
    <col min="2070" max="2070" width="0" style="9" hidden="1" customWidth="1"/>
    <col min="2071" max="2071" width="6" style="9" customWidth="1"/>
    <col min="2072" max="2305" width="12" style="9"/>
    <col min="2306" max="2306" width="14.83203125" style="9" customWidth="1"/>
    <col min="2307" max="2307" width="5.5" style="9" customWidth="1"/>
    <col min="2308" max="2308" width="14.83203125" style="9" customWidth="1"/>
    <col min="2309" max="2309" width="12.5" style="9" customWidth="1"/>
    <col min="2310" max="2310" width="5.5" style="9" customWidth="1"/>
    <col min="2311" max="2311" width="9" style="9" customWidth="1"/>
    <col min="2312" max="2313" width="11.33203125" style="9" customWidth="1"/>
    <col min="2314" max="2315" width="9" style="9" customWidth="1"/>
    <col min="2316" max="2316" width="5.5" style="9" customWidth="1"/>
    <col min="2317" max="2317" width="13.83203125" style="9" customWidth="1"/>
    <col min="2318" max="2318" width="77.1640625" style="9" customWidth="1"/>
    <col min="2319" max="2320" width="18.33203125" style="9" customWidth="1"/>
    <col min="2321" max="2321" width="5.5" style="9" customWidth="1"/>
    <col min="2322" max="2322" width="17.6640625" style="9" customWidth="1"/>
    <col min="2323" max="2323" width="5.5" style="9" customWidth="1"/>
    <col min="2324" max="2324" width="9" style="9" customWidth="1"/>
    <col min="2325" max="2325" width="15.1640625" style="9" customWidth="1"/>
    <col min="2326" max="2326" width="0" style="9" hidden="1" customWidth="1"/>
    <col min="2327" max="2327" width="6" style="9" customWidth="1"/>
    <col min="2328" max="2561" width="12" style="9"/>
    <col min="2562" max="2562" width="14.83203125" style="9" customWidth="1"/>
    <col min="2563" max="2563" width="5.5" style="9" customWidth="1"/>
    <col min="2564" max="2564" width="14.83203125" style="9" customWidth="1"/>
    <col min="2565" max="2565" width="12.5" style="9" customWidth="1"/>
    <col min="2566" max="2566" width="5.5" style="9" customWidth="1"/>
    <col min="2567" max="2567" width="9" style="9" customWidth="1"/>
    <col min="2568" max="2569" width="11.33203125" style="9" customWidth="1"/>
    <col min="2570" max="2571" width="9" style="9" customWidth="1"/>
    <col min="2572" max="2572" width="5.5" style="9" customWidth="1"/>
    <col min="2573" max="2573" width="13.83203125" style="9" customWidth="1"/>
    <col min="2574" max="2574" width="77.1640625" style="9" customWidth="1"/>
    <col min="2575" max="2576" width="18.33203125" style="9" customWidth="1"/>
    <col min="2577" max="2577" width="5.5" style="9" customWidth="1"/>
    <col min="2578" max="2578" width="17.6640625" style="9" customWidth="1"/>
    <col min="2579" max="2579" width="5.5" style="9" customWidth="1"/>
    <col min="2580" max="2580" width="9" style="9" customWidth="1"/>
    <col min="2581" max="2581" width="15.1640625" style="9" customWidth="1"/>
    <col min="2582" max="2582" width="0" style="9" hidden="1" customWidth="1"/>
    <col min="2583" max="2583" width="6" style="9" customWidth="1"/>
    <col min="2584" max="2817" width="12" style="9"/>
    <col min="2818" max="2818" width="14.83203125" style="9" customWidth="1"/>
    <col min="2819" max="2819" width="5.5" style="9" customWidth="1"/>
    <col min="2820" max="2820" width="14.83203125" style="9" customWidth="1"/>
    <col min="2821" max="2821" width="12.5" style="9" customWidth="1"/>
    <col min="2822" max="2822" width="5.5" style="9" customWidth="1"/>
    <col min="2823" max="2823" width="9" style="9" customWidth="1"/>
    <col min="2824" max="2825" width="11.33203125" style="9" customWidth="1"/>
    <col min="2826" max="2827" width="9" style="9" customWidth="1"/>
    <col min="2828" max="2828" width="5.5" style="9" customWidth="1"/>
    <col min="2829" max="2829" width="13.83203125" style="9" customWidth="1"/>
    <col min="2830" max="2830" width="77.1640625" style="9" customWidth="1"/>
    <col min="2831" max="2832" width="18.33203125" style="9" customWidth="1"/>
    <col min="2833" max="2833" width="5.5" style="9" customWidth="1"/>
    <col min="2834" max="2834" width="17.6640625" style="9" customWidth="1"/>
    <col min="2835" max="2835" width="5.5" style="9" customWidth="1"/>
    <col min="2836" max="2836" width="9" style="9" customWidth="1"/>
    <col min="2837" max="2837" width="15.1640625" style="9" customWidth="1"/>
    <col min="2838" max="2838" width="0" style="9" hidden="1" customWidth="1"/>
    <col min="2839" max="2839" width="6" style="9" customWidth="1"/>
    <col min="2840" max="3073" width="12" style="9"/>
    <col min="3074" max="3074" width="14.83203125" style="9" customWidth="1"/>
    <col min="3075" max="3075" width="5.5" style="9" customWidth="1"/>
    <col min="3076" max="3076" width="14.83203125" style="9" customWidth="1"/>
    <col min="3077" max="3077" width="12.5" style="9" customWidth="1"/>
    <col min="3078" max="3078" width="5.5" style="9" customWidth="1"/>
    <col min="3079" max="3079" width="9" style="9" customWidth="1"/>
    <col min="3080" max="3081" width="11.33203125" style="9" customWidth="1"/>
    <col min="3082" max="3083" width="9" style="9" customWidth="1"/>
    <col min="3084" max="3084" width="5.5" style="9" customWidth="1"/>
    <col min="3085" max="3085" width="13.83203125" style="9" customWidth="1"/>
    <col min="3086" max="3086" width="77.1640625" style="9" customWidth="1"/>
    <col min="3087" max="3088" width="18.33203125" style="9" customWidth="1"/>
    <col min="3089" max="3089" width="5.5" style="9" customWidth="1"/>
    <col min="3090" max="3090" width="17.6640625" style="9" customWidth="1"/>
    <col min="3091" max="3091" width="5.5" style="9" customWidth="1"/>
    <col min="3092" max="3092" width="9" style="9" customWidth="1"/>
    <col min="3093" max="3093" width="15.1640625" style="9" customWidth="1"/>
    <col min="3094" max="3094" width="0" style="9" hidden="1" customWidth="1"/>
    <col min="3095" max="3095" width="6" style="9" customWidth="1"/>
    <col min="3096" max="3329" width="12" style="9"/>
    <col min="3330" max="3330" width="14.83203125" style="9" customWidth="1"/>
    <col min="3331" max="3331" width="5.5" style="9" customWidth="1"/>
    <col min="3332" max="3332" width="14.83203125" style="9" customWidth="1"/>
    <col min="3333" max="3333" width="12.5" style="9" customWidth="1"/>
    <col min="3334" max="3334" width="5.5" style="9" customWidth="1"/>
    <col min="3335" max="3335" width="9" style="9" customWidth="1"/>
    <col min="3336" max="3337" width="11.33203125" style="9" customWidth="1"/>
    <col min="3338" max="3339" width="9" style="9" customWidth="1"/>
    <col min="3340" max="3340" width="5.5" style="9" customWidth="1"/>
    <col min="3341" max="3341" width="13.83203125" style="9" customWidth="1"/>
    <col min="3342" max="3342" width="77.1640625" style="9" customWidth="1"/>
    <col min="3343" max="3344" width="18.33203125" style="9" customWidth="1"/>
    <col min="3345" max="3345" width="5.5" style="9" customWidth="1"/>
    <col min="3346" max="3346" width="17.6640625" style="9" customWidth="1"/>
    <col min="3347" max="3347" width="5.5" style="9" customWidth="1"/>
    <col min="3348" max="3348" width="9" style="9" customWidth="1"/>
    <col min="3349" max="3349" width="15.1640625" style="9" customWidth="1"/>
    <col min="3350" max="3350" width="0" style="9" hidden="1" customWidth="1"/>
    <col min="3351" max="3351" width="6" style="9" customWidth="1"/>
    <col min="3352" max="3585" width="12" style="9"/>
    <col min="3586" max="3586" width="14.83203125" style="9" customWidth="1"/>
    <col min="3587" max="3587" width="5.5" style="9" customWidth="1"/>
    <col min="3588" max="3588" width="14.83203125" style="9" customWidth="1"/>
    <col min="3589" max="3589" width="12.5" style="9" customWidth="1"/>
    <col min="3590" max="3590" width="5.5" style="9" customWidth="1"/>
    <col min="3591" max="3591" width="9" style="9" customWidth="1"/>
    <col min="3592" max="3593" width="11.33203125" style="9" customWidth="1"/>
    <col min="3594" max="3595" width="9" style="9" customWidth="1"/>
    <col min="3596" max="3596" width="5.5" style="9" customWidth="1"/>
    <col min="3597" max="3597" width="13.83203125" style="9" customWidth="1"/>
    <col min="3598" max="3598" width="77.1640625" style="9" customWidth="1"/>
    <col min="3599" max="3600" width="18.33203125" style="9" customWidth="1"/>
    <col min="3601" max="3601" width="5.5" style="9" customWidth="1"/>
    <col min="3602" max="3602" width="17.6640625" style="9" customWidth="1"/>
    <col min="3603" max="3603" width="5.5" style="9" customWidth="1"/>
    <col min="3604" max="3604" width="9" style="9" customWidth="1"/>
    <col min="3605" max="3605" width="15.1640625" style="9" customWidth="1"/>
    <col min="3606" max="3606" width="0" style="9" hidden="1" customWidth="1"/>
    <col min="3607" max="3607" width="6" style="9" customWidth="1"/>
    <col min="3608" max="3841" width="12" style="9"/>
    <col min="3842" max="3842" width="14.83203125" style="9" customWidth="1"/>
    <col min="3843" max="3843" width="5.5" style="9" customWidth="1"/>
    <col min="3844" max="3844" width="14.83203125" style="9" customWidth="1"/>
    <col min="3845" max="3845" width="12.5" style="9" customWidth="1"/>
    <col min="3846" max="3846" width="5.5" style="9" customWidth="1"/>
    <col min="3847" max="3847" width="9" style="9" customWidth="1"/>
    <col min="3848" max="3849" width="11.33203125" style="9" customWidth="1"/>
    <col min="3850" max="3851" width="9" style="9" customWidth="1"/>
    <col min="3852" max="3852" width="5.5" style="9" customWidth="1"/>
    <col min="3853" max="3853" width="13.83203125" style="9" customWidth="1"/>
    <col min="3854" max="3854" width="77.1640625" style="9" customWidth="1"/>
    <col min="3855" max="3856" width="18.33203125" style="9" customWidth="1"/>
    <col min="3857" max="3857" width="5.5" style="9" customWidth="1"/>
    <col min="3858" max="3858" width="17.6640625" style="9" customWidth="1"/>
    <col min="3859" max="3859" width="5.5" style="9" customWidth="1"/>
    <col min="3860" max="3860" width="9" style="9" customWidth="1"/>
    <col min="3861" max="3861" width="15.1640625" style="9" customWidth="1"/>
    <col min="3862" max="3862" width="0" style="9" hidden="1" customWidth="1"/>
    <col min="3863" max="3863" width="6" style="9" customWidth="1"/>
    <col min="3864" max="4097" width="12" style="9"/>
    <col min="4098" max="4098" width="14.83203125" style="9" customWidth="1"/>
    <col min="4099" max="4099" width="5.5" style="9" customWidth="1"/>
    <col min="4100" max="4100" width="14.83203125" style="9" customWidth="1"/>
    <col min="4101" max="4101" width="12.5" style="9" customWidth="1"/>
    <col min="4102" max="4102" width="5.5" style="9" customWidth="1"/>
    <col min="4103" max="4103" width="9" style="9" customWidth="1"/>
    <col min="4104" max="4105" width="11.33203125" style="9" customWidth="1"/>
    <col min="4106" max="4107" width="9" style="9" customWidth="1"/>
    <col min="4108" max="4108" width="5.5" style="9" customWidth="1"/>
    <col min="4109" max="4109" width="13.83203125" style="9" customWidth="1"/>
    <col min="4110" max="4110" width="77.1640625" style="9" customWidth="1"/>
    <col min="4111" max="4112" width="18.33203125" style="9" customWidth="1"/>
    <col min="4113" max="4113" width="5.5" style="9" customWidth="1"/>
    <col min="4114" max="4114" width="17.6640625" style="9" customWidth="1"/>
    <col min="4115" max="4115" width="5.5" style="9" customWidth="1"/>
    <col min="4116" max="4116" width="9" style="9" customWidth="1"/>
    <col min="4117" max="4117" width="15.1640625" style="9" customWidth="1"/>
    <col min="4118" max="4118" width="0" style="9" hidden="1" customWidth="1"/>
    <col min="4119" max="4119" width="6" style="9" customWidth="1"/>
    <col min="4120" max="4353" width="12" style="9"/>
    <col min="4354" max="4354" width="14.83203125" style="9" customWidth="1"/>
    <col min="4355" max="4355" width="5.5" style="9" customWidth="1"/>
    <col min="4356" max="4356" width="14.83203125" style="9" customWidth="1"/>
    <col min="4357" max="4357" width="12.5" style="9" customWidth="1"/>
    <col min="4358" max="4358" width="5.5" style="9" customWidth="1"/>
    <col min="4359" max="4359" width="9" style="9" customWidth="1"/>
    <col min="4360" max="4361" width="11.33203125" style="9" customWidth="1"/>
    <col min="4362" max="4363" width="9" style="9" customWidth="1"/>
    <col min="4364" max="4364" width="5.5" style="9" customWidth="1"/>
    <col min="4365" max="4365" width="13.83203125" style="9" customWidth="1"/>
    <col min="4366" max="4366" width="77.1640625" style="9" customWidth="1"/>
    <col min="4367" max="4368" width="18.33203125" style="9" customWidth="1"/>
    <col min="4369" max="4369" width="5.5" style="9" customWidth="1"/>
    <col min="4370" max="4370" width="17.6640625" style="9" customWidth="1"/>
    <col min="4371" max="4371" width="5.5" style="9" customWidth="1"/>
    <col min="4372" max="4372" width="9" style="9" customWidth="1"/>
    <col min="4373" max="4373" width="15.1640625" style="9" customWidth="1"/>
    <col min="4374" max="4374" width="0" style="9" hidden="1" customWidth="1"/>
    <col min="4375" max="4375" width="6" style="9" customWidth="1"/>
    <col min="4376" max="4609" width="12" style="9"/>
    <col min="4610" max="4610" width="14.83203125" style="9" customWidth="1"/>
    <col min="4611" max="4611" width="5.5" style="9" customWidth="1"/>
    <col min="4612" max="4612" width="14.83203125" style="9" customWidth="1"/>
    <col min="4613" max="4613" width="12.5" style="9" customWidth="1"/>
    <col min="4614" max="4614" width="5.5" style="9" customWidth="1"/>
    <col min="4615" max="4615" width="9" style="9" customWidth="1"/>
    <col min="4616" max="4617" width="11.33203125" style="9" customWidth="1"/>
    <col min="4618" max="4619" width="9" style="9" customWidth="1"/>
    <col min="4620" max="4620" width="5.5" style="9" customWidth="1"/>
    <col min="4621" max="4621" width="13.83203125" style="9" customWidth="1"/>
    <col min="4622" max="4622" width="77.1640625" style="9" customWidth="1"/>
    <col min="4623" max="4624" width="18.33203125" style="9" customWidth="1"/>
    <col min="4625" max="4625" width="5.5" style="9" customWidth="1"/>
    <col min="4626" max="4626" width="17.6640625" style="9" customWidth="1"/>
    <col min="4627" max="4627" width="5.5" style="9" customWidth="1"/>
    <col min="4628" max="4628" width="9" style="9" customWidth="1"/>
    <col min="4629" max="4629" width="15.1640625" style="9" customWidth="1"/>
    <col min="4630" max="4630" width="0" style="9" hidden="1" customWidth="1"/>
    <col min="4631" max="4631" width="6" style="9" customWidth="1"/>
    <col min="4632" max="4865" width="12" style="9"/>
    <col min="4866" max="4866" width="14.83203125" style="9" customWidth="1"/>
    <col min="4867" max="4867" width="5.5" style="9" customWidth="1"/>
    <col min="4868" max="4868" width="14.83203125" style="9" customWidth="1"/>
    <col min="4869" max="4869" width="12.5" style="9" customWidth="1"/>
    <col min="4870" max="4870" width="5.5" style="9" customWidth="1"/>
    <col min="4871" max="4871" width="9" style="9" customWidth="1"/>
    <col min="4872" max="4873" width="11.33203125" style="9" customWidth="1"/>
    <col min="4874" max="4875" width="9" style="9" customWidth="1"/>
    <col min="4876" max="4876" width="5.5" style="9" customWidth="1"/>
    <col min="4877" max="4877" width="13.83203125" style="9" customWidth="1"/>
    <col min="4878" max="4878" width="77.1640625" style="9" customWidth="1"/>
    <col min="4879" max="4880" width="18.33203125" style="9" customWidth="1"/>
    <col min="4881" max="4881" width="5.5" style="9" customWidth="1"/>
    <col min="4882" max="4882" width="17.6640625" style="9" customWidth="1"/>
    <col min="4883" max="4883" width="5.5" style="9" customWidth="1"/>
    <col min="4884" max="4884" width="9" style="9" customWidth="1"/>
    <col min="4885" max="4885" width="15.1640625" style="9" customWidth="1"/>
    <col min="4886" max="4886" width="0" style="9" hidden="1" customWidth="1"/>
    <col min="4887" max="4887" width="6" style="9" customWidth="1"/>
    <col min="4888" max="5121" width="12" style="9"/>
    <col min="5122" max="5122" width="14.83203125" style="9" customWidth="1"/>
    <col min="5123" max="5123" width="5.5" style="9" customWidth="1"/>
    <col min="5124" max="5124" width="14.83203125" style="9" customWidth="1"/>
    <col min="5125" max="5125" width="12.5" style="9" customWidth="1"/>
    <col min="5126" max="5126" width="5.5" style="9" customWidth="1"/>
    <col min="5127" max="5127" width="9" style="9" customWidth="1"/>
    <col min="5128" max="5129" width="11.33203125" style="9" customWidth="1"/>
    <col min="5130" max="5131" width="9" style="9" customWidth="1"/>
    <col min="5132" max="5132" width="5.5" style="9" customWidth="1"/>
    <col min="5133" max="5133" width="13.83203125" style="9" customWidth="1"/>
    <col min="5134" max="5134" width="77.1640625" style="9" customWidth="1"/>
    <col min="5135" max="5136" width="18.33203125" style="9" customWidth="1"/>
    <col min="5137" max="5137" width="5.5" style="9" customWidth="1"/>
    <col min="5138" max="5138" width="17.6640625" style="9" customWidth="1"/>
    <col min="5139" max="5139" width="5.5" style="9" customWidth="1"/>
    <col min="5140" max="5140" width="9" style="9" customWidth="1"/>
    <col min="5141" max="5141" width="15.1640625" style="9" customWidth="1"/>
    <col min="5142" max="5142" width="0" style="9" hidden="1" customWidth="1"/>
    <col min="5143" max="5143" width="6" style="9" customWidth="1"/>
    <col min="5144" max="5377" width="12" style="9"/>
    <col min="5378" max="5378" width="14.83203125" style="9" customWidth="1"/>
    <col min="5379" max="5379" width="5.5" style="9" customWidth="1"/>
    <col min="5380" max="5380" width="14.83203125" style="9" customWidth="1"/>
    <col min="5381" max="5381" width="12.5" style="9" customWidth="1"/>
    <col min="5382" max="5382" width="5.5" style="9" customWidth="1"/>
    <col min="5383" max="5383" width="9" style="9" customWidth="1"/>
    <col min="5384" max="5385" width="11.33203125" style="9" customWidth="1"/>
    <col min="5386" max="5387" width="9" style="9" customWidth="1"/>
    <col min="5388" max="5388" width="5.5" style="9" customWidth="1"/>
    <col min="5389" max="5389" width="13.83203125" style="9" customWidth="1"/>
    <col min="5390" max="5390" width="77.1640625" style="9" customWidth="1"/>
    <col min="5391" max="5392" width="18.33203125" style="9" customWidth="1"/>
    <col min="5393" max="5393" width="5.5" style="9" customWidth="1"/>
    <col min="5394" max="5394" width="17.6640625" style="9" customWidth="1"/>
    <col min="5395" max="5395" width="5.5" style="9" customWidth="1"/>
    <col min="5396" max="5396" width="9" style="9" customWidth="1"/>
    <col min="5397" max="5397" width="15.1640625" style="9" customWidth="1"/>
    <col min="5398" max="5398" width="0" style="9" hidden="1" customWidth="1"/>
    <col min="5399" max="5399" width="6" style="9" customWidth="1"/>
    <col min="5400" max="5633" width="12" style="9"/>
    <col min="5634" max="5634" width="14.83203125" style="9" customWidth="1"/>
    <col min="5635" max="5635" width="5.5" style="9" customWidth="1"/>
    <col min="5636" max="5636" width="14.83203125" style="9" customWidth="1"/>
    <col min="5637" max="5637" width="12.5" style="9" customWidth="1"/>
    <col min="5638" max="5638" width="5.5" style="9" customWidth="1"/>
    <col min="5639" max="5639" width="9" style="9" customWidth="1"/>
    <col min="5640" max="5641" width="11.33203125" style="9" customWidth="1"/>
    <col min="5642" max="5643" width="9" style="9" customWidth="1"/>
    <col min="5644" max="5644" width="5.5" style="9" customWidth="1"/>
    <col min="5645" max="5645" width="13.83203125" style="9" customWidth="1"/>
    <col min="5646" max="5646" width="77.1640625" style="9" customWidth="1"/>
    <col min="5647" max="5648" width="18.33203125" style="9" customWidth="1"/>
    <col min="5649" max="5649" width="5.5" style="9" customWidth="1"/>
    <col min="5650" max="5650" width="17.6640625" style="9" customWidth="1"/>
    <col min="5651" max="5651" width="5.5" style="9" customWidth="1"/>
    <col min="5652" max="5652" width="9" style="9" customWidth="1"/>
    <col min="5653" max="5653" width="15.1640625" style="9" customWidth="1"/>
    <col min="5654" max="5654" width="0" style="9" hidden="1" customWidth="1"/>
    <col min="5655" max="5655" width="6" style="9" customWidth="1"/>
    <col min="5656" max="5889" width="12" style="9"/>
    <col min="5890" max="5890" width="14.83203125" style="9" customWidth="1"/>
    <col min="5891" max="5891" width="5.5" style="9" customWidth="1"/>
    <col min="5892" max="5892" width="14.83203125" style="9" customWidth="1"/>
    <col min="5893" max="5893" width="12.5" style="9" customWidth="1"/>
    <col min="5894" max="5894" width="5.5" style="9" customWidth="1"/>
    <col min="5895" max="5895" width="9" style="9" customWidth="1"/>
    <col min="5896" max="5897" width="11.33203125" style="9" customWidth="1"/>
    <col min="5898" max="5899" width="9" style="9" customWidth="1"/>
    <col min="5900" max="5900" width="5.5" style="9" customWidth="1"/>
    <col min="5901" max="5901" width="13.83203125" style="9" customWidth="1"/>
    <col min="5902" max="5902" width="77.1640625" style="9" customWidth="1"/>
    <col min="5903" max="5904" width="18.33203125" style="9" customWidth="1"/>
    <col min="5905" max="5905" width="5.5" style="9" customWidth="1"/>
    <col min="5906" max="5906" width="17.6640625" style="9" customWidth="1"/>
    <col min="5907" max="5907" width="5.5" style="9" customWidth="1"/>
    <col min="5908" max="5908" width="9" style="9" customWidth="1"/>
    <col min="5909" max="5909" width="15.1640625" style="9" customWidth="1"/>
    <col min="5910" max="5910" width="0" style="9" hidden="1" customWidth="1"/>
    <col min="5911" max="5911" width="6" style="9" customWidth="1"/>
    <col min="5912" max="6145" width="12" style="9"/>
    <col min="6146" max="6146" width="14.83203125" style="9" customWidth="1"/>
    <col min="6147" max="6147" width="5.5" style="9" customWidth="1"/>
    <col min="6148" max="6148" width="14.83203125" style="9" customWidth="1"/>
    <col min="6149" max="6149" width="12.5" style="9" customWidth="1"/>
    <col min="6150" max="6150" width="5.5" style="9" customWidth="1"/>
    <col min="6151" max="6151" width="9" style="9" customWidth="1"/>
    <col min="6152" max="6153" width="11.33203125" style="9" customWidth="1"/>
    <col min="6154" max="6155" width="9" style="9" customWidth="1"/>
    <col min="6156" max="6156" width="5.5" style="9" customWidth="1"/>
    <col min="6157" max="6157" width="13.83203125" style="9" customWidth="1"/>
    <col min="6158" max="6158" width="77.1640625" style="9" customWidth="1"/>
    <col min="6159" max="6160" width="18.33203125" style="9" customWidth="1"/>
    <col min="6161" max="6161" width="5.5" style="9" customWidth="1"/>
    <col min="6162" max="6162" width="17.6640625" style="9" customWidth="1"/>
    <col min="6163" max="6163" width="5.5" style="9" customWidth="1"/>
    <col min="6164" max="6164" width="9" style="9" customWidth="1"/>
    <col min="6165" max="6165" width="15.1640625" style="9" customWidth="1"/>
    <col min="6166" max="6166" width="0" style="9" hidden="1" customWidth="1"/>
    <col min="6167" max="6167" width="6" style="9" customWidth="1"/>
    <col min="6168" max="6401" width="12" style="9"/>
    <col min="6402" max="6402" width="14.83203125" style="9" customWidth="1"/>
    <col min="6403" max="6403" width="5.5" style="9" customWidth="1"/>
    <col min="6404" max="6404" width="14.83203125" style="9" customWidth="1"/>
    <col min="6405" max="6405" width="12.5" style="9" customWidth="1"/>
    <col min="6406" max="6406" width="5.5" style="9" customWidth="1"/>
    <col min="6407" max="6407" width="9" style="9" customWidth="1"/>
    <col min="6408" max="6409" width="11.33203125" style="9" customWidth="1"/>
    <col min="6410" max="6411" width="9" style="9" customWidth="1"/>
    <col min="6412" max="6412" width="5.5" style="9" customWidth="1"/>
    <col min="6413" max="6413" width="13.83203125" style="9" customWidth="1"/>
    <col min="6414" max="6414" width="77.1640625" style="9" customWidth="1"/>
    <col min="6415" max="6416" width="18.33203125" style="9" customWidth="1"/>
    <col min="6417" max="6417" width="5.5" style="9" customWidth="1"/>
    <col min="6418" max="6418" width="17.6640625" style="9" customWidth="1"/>
    <col min="6419" max="6419" width="5.5" style="9" customWidth="1"/>
    <col min="6420" max="6420" width="9" style="9" customWidth="1"/>
    <col min="6421" max="6421" width="15.1640625" style="9" customWidth="1"/>
    <col min="6422" max="6422" width="0" style="9" hidden="1" customWidth="1"/>
    <col min="6423" max="6423" width="6" style="9" customWidth="1"/>
    <col min="6424" max="6657" width="12" style="9"/>
    <col min="6658" max="6658" width="14.83203125" style="9" customWidth="1"/>
    <col min="6659" max="6659" width="5.5" style="9" customWidth="1"/>
    <col min="6660" max="6660" width="14.83203125" style="9" customWidth="1"/>
    <col min="6661" max="6661" width="12.5" style="9" customWidth="1"/>
    <col min="6662" max="6662" width="5.5" style="9" customWidth="1"/>
    <col min="6663" max="6663" width="9" style="9" customWidth="1"/>
    <col min="6664" max="6665" width="11.33203125" style="9" customWidth="1"/>
    <col min="6666" max="6667" width="9" style="9" customWidth="1"/>
    <col min="6668" max="6668" width="5.5" style="9" customWidth="1"/>
    <col min="6669" max="6669" width="13.83203125" style="9" customWidth="1"/>
    <col min="6670" max="6670" width="77.1640625" style="9" customWidth="1"/>
    <col min="6671" max="6672" width="18.33203125" style="9" customWidth="1"/>
    <col min="6673" max="6673" width="5.5" style="9" customWidth="1"/>
    <col min="6674" max="6674" width="17.6640625" style="9" customWidth="1"/>
    <col min="6675" max="6675" width="5.5" style="9" customWidth="1"/>
    <col min="6676" max="6676" width="9" style="9" customWidth="1"/>
    <col min="6677" max="6677" width="15.1640625" style="9" customWidth="1"/>
    <col min="6678" max="6678" width="0" style="9" hidden="1" customWidth="1"/>
    <col min="6679" max="6679" width="6" style="9" customWidth="1"/>
    <col min="6680" max="6913" width="12" style="9"/>
    <col min="6914" max="6914" width="14.83203125" style="9" customWidth="1"/>
    <col min="6915" max="6915" width="5.5" style="9" customWidth="1"/>
    <col min="6916" max="6916" width="14.83203125" style="9" customWidth="1"/>
    <col min="6917" max="6917" width="12.5" style="9" customWidth="1"/>
    <col min="6918" max="6918" width="5.5" style="9" customWidth="1"/>
    <col min="6919" max="6919" width="9" style="9" customWidth="1"/>
    <col min="6920" max="6921" width="11.33203125" style="9" customWidth="1"/>
    <col min="6922" max="6923" width="9" style="9" customWidth="1"/>
    <col min="6924" max="6924" width="5.5" style="9" customWidth="1"/>
    <col min="6925" max="6925" width="13.83203125" style="9" customWidth="1"/>
    <col min="6926" max="6926" width="77.1640625" style="9" customWidth="1"/>
    <col min="6927" max="6928" width="18.33203125" style="9" customWidth="1"/>
    <col min="6929" max="6929" width="5.5" style="9" customWidth="1"/>
    <col min="6930" max="6930" width="17.6640625" style="9" customWidth="1"/>
    <col min="6931" max="6931" width="5.5" style="9" customWidth="1"/>
    <col min="6932" max="6932" width="9" style="9" customWidth="1"/>
    <col min="6933" max="6933" width="15.1640625" style="9" customWidth="1"/>
    <col min="6934" max="6934" width="0" style="9" hidden="1" customWidth="1"/>
    <col min="6935" max="6935" width="6" style="9" customWidth="1"/>
    <col min="6936" max="7169" width="12" style="9"/>
    <col min="7170" max="7170" width="14.83203125" style="9" customWidth="1"/>
    <col min="7171" max="7171" width="5.5" style="9" customWidth="1"/>
    <col min="7172" max="7172" width="14.83203125" style="9" customWidth="1"/>
    <col min="7173" max="7173" width="12.5" style="9" customWidth="1"/>
    <col min="7174" max="7174" width="5.5" style="9" customWidth="1"/>
    <col min="7175" max="7175" width="9" style="9" customWidth="1"/>
    <col min="7176" max="7177" width="11.33203125" style="9" customWidth="1"/>
    <col min="7178" max="7179" width="9" style="9" customWidth="1"/>
    <col min="7180" max="7180" width="5.5" style="9" customWidth="1"/>
    <col min="7181" max="7181" width="13.83203125" style="9" customWidth="1"/>
    <col min="7182" max="7182" width="77.1640625" style="9" customWidth="1"/>
    <col min="7183" max="7184" width="18.33203125" style="9" customWidth="1"/>
    <col min="7185" max="7185" width="5.5" style="9" customWidth="1"/>
    <col min="7186" max="7186" width="17.6640625" style="9" customWidth="1"/>
    <col min="7187" max="7187" width="5.5" style="9" customWidth="1"/>
    <col min="7188" max="7188" width="9" style="9" customWidth="1"/>
    <col min="7189" max="7189" width="15.1640625" style="9" customWidth="1"/>
    <col min="7190" max="7190" width="0" style="9" hidden="1" customWidth="1"/>
    <col min="7191" max="7191" width="6" style="9" customWidth="1"/>
    <col min="7192" max="7425" width="12" style="9"/>
    <col min="7426" max="7426" width="14.83203125" style="9" customWidth="1"/>
    <col min="7427" max="7427" width="5.5" style="9" customWidth="1"/>
    <col min="7428" max="7428" width="14.83203125" style="9" customWidth="1"/>
    <col min="7429" max="7429" width="12.5" style="9" customWidth="1"/>
    <col min="7430" max="7430" width="5.5" style="9" customWidth="1"/>
    <col min="7431" max="7431" width="9" style="9" customWidth="1"/>
    <col min="7432" max="7433" width="11.33203125" style="9" customWidth="1"/>
    <col min="7434" max="7435" width="9" style="9" customWidth="1"/>
    <col min="7436" max="7436" width="5.5" style="9" customWidth="1"/>
    <col min="7437" max="7437" width="13.83203125" style="9" customWidth="1"/>
    <col min="7438" max="7438" width="77.1640625" style="9" customWidth="1"/>
    <col min="7439" max="7440" width="18.33203125" style="9" customWidth="1"/>
    <col min="7441" max="7441" width="5.5" style="9" customWidth="1"/>
    <col min="7442" max="7442" width="17.6640625" style="9" customWidth="1"/>
    <col min="7443" max="7443" width="5.5" style="9" customWidth="1"/>
    <col min="7444" max="7444" width="9" style="9" customWidth="1"/>
    <col min="7445" max="7445" width="15.1640625" style="9" customWidth="1"/>
    <col min="7446" max="7446" width="0" style="9" hidden="1" customWidth="1"/>
    <col min="7447" max="7447" width="6" style="9" customWidth="1"/>
    <col min="7448" max="7681" width="12" style="9"/>
    <col min="7682" max="7682" width="14.83203125" style="9" customWidth="1"/>
    <col min="7683" max="7683" width="5.5" style="9" customWidth="1"/>
    <col min="7684" max="7684" width="14.83203125" style="9" customWidth="1"/>
    <col min="7685" max="7685" width="12.5" style="9" customWidth="1"/>
    <col min="7686" max="7686" width="5.5" style="9" customWidth="1"/>
    <col min="7687" max="7687" width="9" style="9" customWidth="1"/>
    <col min="7688" max="7689" width="11.33203125" style="9" customWidth="1"/>
    <col min="7690" max="7691" width="9" style="9" customWidth="1"/>
    <col min="7692" max="7692" width="5.5" style="9" customWidth="1"/>
    <col min="7693" max="7693" width="13.83203125" style="9" customWidth="1"/>
    <col min="7694" max="7694" width="77.1640625" style="9" customWidth="1"/>
    <col min="7695" max="7696" width="18.33203125" style="9" customWidth="1"/>
    <col min="7697" max="7697" width="5.5" style="9" customWidth="1"/>
    <col min="7698" max="7698" width="17.6640625" style="9" customWidth="1"/>
    <col min="7699" max="7699" width="5.5" style="9" customWidth="1"/>
    <col min="7700" max="7700" width="9" style="9" customWidth="1"/>
    <col min="7701" max="7701" width="15.1640625" style="9" customWidth="1"/>
    <col min="7702" max="7702" width="0" style="9" hidden="1" customWidth="1"/>
    <col min="7703" max="7703" width="6" style="9" customWidth="1"/>
    <col min="7704" max="7937" width="12" style="9"/>
    <col min="7938" max="7938" width="14.83203125" style="9" customWidth="1"/>
    <col min="7939" max="7939" width="5.5" style="9" customWidth="1"/>
    <col min="7940" max="7940" width="14.83203125" style="9" customWidth="1"/>
    <col min="7941" max="7941" width="12.5" style="9" customWidth="1"/>
    <col min="7942" max="7942" width="5.5" style="9" customWidth="1"/>
    <col min="7943" max="7943" width="9" style="9" customWidth="1"/>
    <col min="7944" max="7945" width="11.33203125" style="9" customWidth="1"/>
    <col min="7946" max="7947" width="9" style="9" customWidth="1"/>
    <col min="7948" max="7948" width="5.5" style="9" customWidth="1"/>
    <col min="7949" max="7949" width="13.83203125" style="9" customWidth="1"/>
    <col min="7950" max="7950" width="77.1640625" style="9" customWidth="1"/>
    <col min="7951" max="7952" width="18.33203125" style="9" customWidth="1"/>
    <col min="7953" max="7953" width="5.5" style="9" customWidth="1"/>
    <col min="7954" max="7954" width="17.6640625" style="9" customWidth="1"/>
    <col min="7955" max="7955" width="5.5" style="9" customWidth="1"/>
    <col min="7956" max="7956" width="9" style="9" customWidth="1"/>
    <col min="7957" max="7957" width="15.1640625" style="9" customWidth="1"/>
    <col min="7958" max="7958" width="0" style="9" hidden="1" customWidth="1"/>
    <col min="7959" max="7959" width="6" style="9" customWidth="1"/>
    <col min="7960" max="8193" width="12" style="9"/>
    <col min="8194" max="8194" width="14.83203125" style="9" customWidth="1"/>
    <col min="8195" max="8195" width="5.5" style="9" customWidth="1"/>
    <col min="8196" max="8196" width="14.83203125" style="9" customWidth="1"/>
    <col min="8197" max="8197" width="12.5" style="9" customWidth="1"/>
    <col min="8198" max="8198" width="5.5" style="9" customWidth="1"/>
    <col min="8199" max="8199" width="9" style="9" customWidth="1"/>
    <col min="8200" max="8201" width="11.33203125" style="9" customWidth="1"/>
    <col min="8202" max="8203" width="9" style="9" customWidth="1"/>
    <col min="8204" max="8204" width="5.5" style="9" customWidth="1"/>
    <col min="8205" max="8205" width="13.83203125" style="9" customWidth="1"/>
    <col min="8206" max="8206" width="77.1640625" style="9" customWidth="1"/>
    <col min="8207" max="8208" width="18.33203125" style="9" customWidth="1"/>
    <col min="8209" max="8209" width="5.5" style="9" customWidth="1"/>
    <col min="8210" max="8210" width="17.6640625" style="9" customWidth="1"/>
    <col min="8211" max="8211" width="5.5" style="9" customWidth="1"/>
    <col min="8212" max="8212" width="9" style="9" customWidth="1"/>
    <col min="8213" max="8213" width="15.1640625" style="9" customWidth="1"/>
    <col min="8214" max="8214" width="0" style="9" hidden="1" customWidth="1"/>
    <col min="8215" max="8215" width="6" style="9" customWidth="1"/>
    <col min="8216" max="8449" width="12" style="9"/>
    <col min="8450" max="8450" width="14.83203125" style="9" customWidth="1"/>
    <col min="8451" max="8451" width="5.5" style="9" customWidth="1"/>
    <col min="8452" max="8452" width="14.83203125" style="9" customWidth="1"/>
    <col min="8453" max="8453" width="12.5" style="9" customWidth="1"/>
    <col min="8454" max="8454" width="5.5" style="9" customWidth="1"/>
    <col min="8455" max="8455" width="9" style="9" customWidth="1"/>
    <col min="8456" max="8457" width="11.33203125" style="9" customWidth="1"/>
    <col min="8458" max="8459" width="9" style="9" customWidth="1"/>
    <col min="8460" max="8460" width="5.5" style="9" customWidth="1"/>
    <col min="8461" max="8461" width="13.83203125" style="9" customWidth="1"/>
    <col min="8462" max="8462" width="77.1640625" style="9" customWidth="1"/>
    <col min="8463" max="8464" width="18.33203125" style="9" customWidth="1"/>
    <col min="8465" max="8465" width="5.5" style="9" customWidth="1"/>
    <col min="8466" max="8466" width="17.6640625" style="9" customWidth="1"/>
    <col min="8467" max="8467" width="5.5" style="9" customWidth="1"/>
    <col min="8468" max="8468" width="9" style="9" customWidth="1"/>
    <col min="8469" max="8469" width="15.1640625" style="9" customWidth="1"/>
    <col min="8470" max="8470" width="0" style="9" hidden="1" customWidth="1"/>
    <col min="8471" max="8471" width="6" style="9" customWidth="1"/>
    <col min="8472" max="8705" width="12" style="9"/>
    <col min="8706" max="8706" width="14.83203125" style="9" customWidth="1"/>
    <col min="8707" max="8707" width="5.5" style="9" customWidth="1"/>
    <col min="8708" max="8708" width="14.83203125" style="9" customWidth="1"/>
    <col min="8709" max="8709" width="12.5" style="9" customWidth="1"/>
    <col min="8710" max="8710" width="5.5" style="9" customWidth="1"/>
    <col min="8711" max="8711" width="9" style="9" customWidth="1"/>
    <col min="8712" max="8713" width="11.33203125" style="9" customWidth="1"/>
    <col min="8714" max="8715" width="9" style="9" customWidth="1"/>
    <col min="8716" max="8716" width="5.5" style="9" customWidth="1"/>
    <col min="8717" max="8717" width="13.83203125" style="9" customWidth="1"/>
    <col min="8718" max="8718" width="77.1640625" style="9" customWidth="1"/>
    <col min="8719" max="8720" width="18.33203125" style="9" customWidth="1"/>
    <col min="8721" max="8721" width="5.5" style="9" customWidth="1"/>
    <col min="8722" max="8722" width="17.6640625" style="9" customWidth="1"/>
    <col min="8723" max="8723" width="5.5" style="9" customWidth="1"/>
    <col min="8724" max="8724" width="9" style="9" customWidth="1"/>
    <col min="8725" max="8725" width="15.1640625" style="9" customWidth="1"/>
    <col min="8726" max="8726" width="0" style="9" hidden="1" customWidth="1"/>
    <col min="8727" max="8727" width="6" style="9" customWidth="1"/>
    <col min="8728" max="8961" width="12" style="9"/>
    <col min="8962" max="8962" width="14.83203125" style="9" customWidth="1"/>
    <col min="8963" max="8963" width="5.5" style="9" customWidth="1"/>
    <col min="8964" max="8964" width="14.83203125" style="9" customWidth="1"/>
    <col min="8965" max="8965" width="12.5" style="9" customWidth="1"/>
    <col min="8966" max="8966" width="5.5" style="9" customWidth="1"/>
    <col min="8967" max="8967" width="9" style="9" customWidth="1"/>
    <col min="8968" max="8969" width="11.33203125" style="9" customWidth="1"/>
    <col min="8970" max="8971" width="9" style="9" customWidth="1"/>
    <col min="8972" max="8972" width="5.5" style="9" customWidth="1"/>
    <col min="8973" max="8973" width="13.83203125" style="9" customWidth="1"/>
    <col min="8974" max="8974" width="77.1640625" style="9" customWidth="1"/>
    <col min="8975" max="8976" width="18.33203125" style="9" customWidth="1"/>
    <col min="8977" max="8977" width="5.5" style="9" customWidth="1"/>
    <col min="8978" max="8978" width="17.6640625" style="9" customWidth="1"/>
    <col min="8979" max="8979" width="5.5" style="9" customWidth="1"/>
    <col min="8980" max="8980" width="9" style="9" customWidth="1"/>
    <col min="8981" max="8981" width="15.1640625" style="9" customWidth="1"/>
    <col min="8982" max="8982" width="0" style="9" hidden="1" customWidth="1"/>
    <col min="8983" max="8983" width="6" style="9" customWidth="1"/>
    <col min="8984" max="9217" width="12" style="9"/>
    <col min="9218" max="9218" width="14.83203125" style="9" customWidth="1"/>
    <col min="9219" max="9219" width="5.5" style="9" customWidth="1"/>
    <col min="9220" max="9220" width="14.83203125" style="9" customWidth="1"/>
    <col min="9221" max="9221" width="12.5" style="9" customWidth="1"/>
    <col min="9222" max="9222" width="5.5" style="9" customWidth="1"/>
    <col min="9223" max="9223" width="9" style="9" customWidth="1"/>
    <col min="9224" max="9225" width="11.33203125" style="9" customWidth="1"/>
    <col min="9226" max="9227" width="9" style="9" customWidth="1"/>
    <col min="9228" max="9228" width="5.5" style="9" customWidth="1"/>
    <col min="9229" max="9229" width="13.83203125" style="9" customWidth="1"/>
    <col min="9230" max="9230" width="77.1640625" style="9" customWidth="1"/>
    <col min="9231" max="9232" width="18.33203125" style="9" customWidth="1"/>
    <col min="9233" max="9233" width="5.5" style="9" customWidth="1"/>
    <col min="9234" max="9234" width="17.6640625" style="9" customWidth="1"/>
    <col min="9235" max="9235" width="5.5" style="9" customWidth="1"/>
    <col min="9236" max="9236" width="9" style="9" customWidth="1"/>
    <col min="9237" max="9237" width="15.1640625" style="9" customWidth="1"/>
    <col min="9238" max="9238" width="0" style="9" hidden="1" customWidth="1"/>
    <col min="9239" max="9239" width="6" style="9" customWidth="1"/>
    <col min="9240" max="9473" width="12" style="9"/>
    <col min="9474" max="9474" width="14.83203125" style="9" customWidth="1"/>
    <col min="9475" max="9475" width="5.5" style="9" customWidth="1"/>
    <col min="9476" max="9476" width="14.83203125" style="9" customWidth="1"/>
    <col min="9477" max="9477" width="12.5" style="9" customWidth="1"/>
    <col min="9478" max="9478" width="5.5" style="9" customWidth="1"/>
    <col min="9479" max="9479" width="9" style="9" customWidth="1"/>
    <col min="9480" max="9481" width="11.33203125" style="9" customWidth="1"/>
    <col min="9482" max="9483" width="9" style="9" customWidth="1"/>
    <col min="9484" max="9484" width="5.5" style="9" customWidth="1"/>
    <col min="9485" max="9485" width="13.83203125" style="9" customWidth="1"/>
    <col min="9486" max="9486" width="77.1640625" style="9" customWidth="1"/>
    <col min="9487" max="9488" width="18.33203125" style="9" customWidth="1"/>
    <col min="9489" max="9489" width="5.5" style="9" customWidth="1"/>
    <col min="9490" max="9490" width="17.6640625" style="9" customWidth="1"/>
    <col min="9491" max="9491" width="5.5" style="9" customWidth="1"/>
    <col min="9492" max="9492" width="9" style="9" customWidth="1"/>
    <col min="9493" max="9493" width="15.1640625" style="9" customWidth="1"/>
    <col min="9494" max="9494" width="0" style="9" hidden="1" customWidth="1"/>
    <col min="9495" max="9495" width="6" style="9" customWidth="1"/>
    <col min="9496" max="9729" width="12" style="9"/>
    <col min="9730" max="9730" width="14.83203125" style="9" customWidth="1"/>
    <col min="9731" max="9731" width="5.5" style="9" customWidth="1"/>
    <col min="9732" max="9732" width="14.83203125" style="9" customWidth="1"/>
    <col min="9733" max="9733" width="12.5" style="9" customWidth="1"/>
    <col min="9734" max="9734" width="5.5" style="9" customWidth="1"/>
    <col min="9735" max="9735" width="9" style="9" customWidth="1"/>
    <col min="9736" max="9737" width="11.33203125" style="9" customWidth="1"/>
    <col min="9738" max="9739" width="9" style="9" customWidth="1"/>
    <col min="9740" max="9740" width="5.5" style="9" customWidth="1"/>
    <col min="9741" max="9741" width="13.83203125" style="9" customWidth="1"/>
    <col min="9742" max="9742" width="77.1640625" style="9" customWidth="1"/>
    <col min="9743" max="9744" width="18.33203125" style="9" customWidth="1"/>
    <col min="9745" max="9745" width="5.5" style="9" customWidth="1"/>
    <col min="9746" max="9746" width="17.6640625" style="9" customWidth="1"/>
    <col min="9747" max="9747" width="5.5" style="9" customWidth="1"/>
    <col min="9748" max="9748" width="9" style="9" customWidth="1"/>
    <col min="9749" max="9749" width="15.1640625" style="9" customWidth="1"/>
    <col min="9750" max="9750" width="0" style="9" hidden="1" customWidth="1"/>
    <col min="9751" max="9751" width="6" style="9" customWidth="1"/>
    <col min="9752" max="9985" width="12" style="9"/>
    <col min="9986" max="9986" width="14.83203125" style="9" customWidth="1"/>
    <col min="9987" max="9987" width="5.5" style="9" customWidth="1"/>
    <col min="9988" max="9988" width="14.83203125" style="9" customWidth="1"/>
    <col min="9989" max="9989" width="12.5" style="9" customWidth="1"/>
    <col min="9990" max="9990" width="5.5" style="9" customWidth="1"/>
    <col min="9991" max="9991" width="9" style="9" customWidth="1"/>
    <col min="9992" max="9993" width="11.33203125" style="9" customWidth="1"/>
    <col min="9994" max="9995" width="9" style="9" customWidth="1"/>
    <col min="9996" max="9996" width="5.5" style="9" customWidth="1"/>
    <col min="9997" max="9997" width="13.83203125" style="9" customWidth="1"/>
    <col min="9998" max="9998" width="77.1640625" style="9" customWidth="1"/>
    <col min="9999" max="10000" width="18.33203125" style="9" customWidth="1"/>
    <col min="10001" max="10001" width="5.5" style="9" customWidth="1"/>
    <col min="10002" max="10002" width="17.6640625" style="9" customWidth="1"/>
    <col min="10003" max="10003" width="5.5" style="9" customWidth="1"/>
    <col min="10004" max="10004" width="9" style="9" customWidth="1"/>
    <col min="10005" max="10005" width="15.1640625" style="9" customWidth="1"/>
    <col min="10006" max="10006" width="0" style="9" hidden="1" customWidth="1"/>
    <col min="10007" max="10007" width="6" style="9" customWidth="1"/>
    <col min="10008" max="10241" width="12" style="9"/>
    <col min="10242" max="10242" width="14.83203125" style="9" customWidth="1"/>
    <col min="10243" max="10243" width="5.5" style="9" customWidth="1"/>
    <col min="10244" max="10244" width="14.83203125" style="9" customWidth="1"/>
    <col min="10245" max="10245" width="12.5" style="9" customWidth="1"/>
    <col min="10246" max="10246" width="5.5" style="9" customWidth="1"/>
    <col min="10247" max="10247" width="9" style="9" customWidth="1"/>
    <col min="10248" max="10249" width="11.33203125" style="9" customWidth="1"/>
    <col min="10250" max="10251" width="9" style="9" customWidth="1"/>
    <col min="10252" max="10252" width="5.5" style="9" customWidth="1"/>
    <col min="10253" max="10253" width="13.83203125" style="9" customWidth="1"/>
    <col min="10254" max="10254" width="77.1640625" style="9" customWidth="1"/>
    <col min="10255" max="10256" width="18.33203125" style="9" customWidth="1"/>
    <col min="10257" max="10257" width="5.5" style="9" customWidth="1"/>
    <col min="10258" max="10258" width="17.6640625" style="9" customWidth="1"/>
    <col min="10259" max="10259" width="5.5" style="9" customWidth="1"/>
    <col min="10260" max="10260" width="9" style="9" customWidth="1"/>
    <col min="10261" max="10261" width="15.1640625" style="9" customWidth="1"/>
    <col min="10262" max="10262" width="0" style="9" hidden="1" customWidth="1"/>
    <col min="10263" max="10263" width="6" style="9" customWidth="1"/>
    <col min="10264" max="10497" width="12" style="9"/>
    <col min="10498" max="10498" width="14.83203125" style="9" customWidth="1"/>
    <col min="10499" max="10499" width="5.5" style="9" customWidth="1"/>
    <col min="10500" max="10500" width="14.83203125" style="9" customWidth="1"/>
    <col min="10501" max="10501" width="12.5" style="9" customWidth="1"/>
    <col min="10502" max="10502" width="5.5" style="9" customWidth="1"/>
    <col min="10503" max="10503" width="9" style="9" customWidth="1"/>
    <col min="10504" max="10505" width="11.33203125" style="9" customWidth="1"/>
    <col min="10506" max="10507" width="9" style="9" customWidth="1"/>
    <col min="10508" max="10508" width="5.5" style="9" customWidth="1"/>
    <col min="10509" max="10509" width="13.83203125" style="9" customWidth="1"/>
    <col min="10510" max="10510" width="77.1640625" style="9" customWidth="1"/>
    <col min="10511" max="10512" width="18.33203125" style="9" customWidth="1"/>
    <col min="10513" max="10513" width="5.5" style="9" customWidth="1"/>
    <col min="10514" max="10514" width="17.6640625" style="9" customWidth="1"/>
    <col min="10515" max="10515" width="5.5" style="9" customWidth="1"/>
    <col min="10516" max="10516" width="9" style="9" customWidth="1"/>
    <col min="10517" max="10517" width="15.1640625" style="9" customWidth="1"/>
    <col min="10518" max="10518" width="0" style="9" hidden="1" customWidth="1"/>
    <col min="10519" max="10519" width="6" style="9" customWidth="1"/>
    <col min="10520" max="10753" width="12" style="9"/>
    <col min="10754" max="10754" width="14.83203125" style="9" customWidth="1"/>
    <col min="10755" max="10755" width="5.5" style="9" customWidth="1"/>
    <col min="10756" max="10756" width="14.83203125" style="9" customWidth="1"/>
    <col min="10757" max="10757" width="12.5" style="9" customWidth="1"/>
    <col min="10758" max="10758" width="5.5" style="9" customWidth="1"/>
    <col min="10759" max="10759" width="9" style="9" customWidth="1"/>
    <col min="10760" max="10761" width="11.33203125" style="9" customWidth="1"/>
    <col min="10762" max="10763" width="9" style="9" customWidth="1"/>
    <col min="10764" max="10764" width="5.5" style="9" customWidth="1"/>
    <col min="10765" max="10765" width="13.83203125" style="9" customWidth="1"/>
    <col min="10766" max="10766" width="77.1640625" style="9" customWidth="1"/>
    <col min="10767" max="10768" width="18.33203125" style="9" customWidth="1"/>
    <col min="10769" max="10769" width="5.5" style="9" customWidth="1"/>
    <col min="10770" max="10770" width="17.6640625" style="9" customWidth="1"/>
    <col min="10771" max="10771" width="5.5" style="9" customWidth="1"/>
    <col min="10772" max="10772" width="9" style="9" customWidth="1"/>
    <col min="10773" max="10773" width="15.1640625" style="9" customWidth="1"/>
    <col min="10774" max="10774" width="0" style="9" hidden="1" customWidth="1"/>
    <col min="10775" max="10775" width="6" style="9" customWidth="1"/>
    <col min="10776" max="11009" width="12" style="9"/>
    <col min="11010" max="11010" width="14.83203125" style="9" customWidth="1"/>
    <col min="11011" max="11011" width="5.5" style="9" customWidth="1"/>
    <col min="11012" max="11012" width="14.83203125" style="9" customWidth="1"/>
    <col min="11013" max="11013" width="12.5" style="9" customWidth="1"/>
    <col min="11014" max="11014" width="5.5" style="9" customWidth="1"/>
    <col min="11015" max="11015" width="9" style="9" customWidth="1"/>
    <col min="11016" max="11017" width="11.33203125" style="9" customWidth="1"/>
    <col min="11018" max="11019" width="9" style="9" customWidth="1"/>
    <col min="11020" max="11020" width="5.5" style="9" customWidth="1"/>
    <col min="11021" max="11021" width="13.83203125" style="9" customWidth="1"/>
    <col min="11022" max="11022" width="77.1640625" style="9" customWidth="1"/>
    <col min="11023" max="11024" width="18.33203125" style="9" customWidth="1"/>
    <col min="11025" max="11025" width="5.5" style="9" customWidth="1"/>
    <col min="11026" max="11026" width="17.6640625" style="9" customWidth="1"/>
    <col min="11027" max="11027" width="5.5" style="9" customWidth="1"/>
    <col min="11028" max="11028" width="9" style="9" customWidth="1"/>
    <col min="11029" max="11029" width="15.1640625" style="9" customWidth="1"/>
    <col min="11030" max="11030" width="0" style="9" hidden="1" customWidth="1"/>
    <col min="11031" max="11031" width="6" style="9" customWidth="1"/>
    <col min="11032" max="11265" width="12" style="9"/>
    <col min="11266" max="11266" width="14.83203125" style="9" customWidth="1"/>
    <col min="11267" max="11267" width="5.5" style="9" customWidth="1"/>
    <col min="11268" max="11268" width="14.83203125" style="9" customWidth="1"/>
    <col min="11269" max="11269" width="12.5" style="9" customWidth="1"/>
    <col min="11270" max="11270" width="5.5" style="9" customWidth="1"/>
    <col min="11271" max="11271" width="9" style="9" customWidth="1"/>
    <col min="11272" max="11273" width="11.33203125" style="9" customWidth="1"/>
    <col min="11274" max="11275" width="9" style="9" customWidth="1"/>
    <col min="11276" max="11276" width="5.5" style="9" customWidth="1"/>
    <col min="11277" max="11277" width="13.83203125" style="9" customWidth="1"/>
    <col min="11278" max="11278" width="77.1640625" style="9" customWidth="1"/>
    <col min="11279" max="11280" width="18.33203125" style="9" customWidth="1"/>
    <col min="11281" max="11281" width="5.5" style="9" customWidth="1"/>
    <col min="11282" max="11282" width="17.6640625" style="9" customWidth="1"/>
    <col min="11283" max="11283" width="5.5" style="9" customWidth="1"/>
    <col min="11284" max="11284" width="9" style="9" customWidth="1"/>
    <col min="11285" max="11285" width="15.1640625" style="9" customWidth="1"/>
    <col min="11286" max="11286" width="0" style="9" hidden="1" customWidth="1"/>
    <col min="11287" max="11287" width="6" style="9" customWidth="1"/>
    <col min="11288" max="11521" width="12" style="9"/>
    <col min="11522" max="11522" width="14.83203125" style="9" customWidth="1"/>
    <col min="11523" max="11523" width="5.5" style="9" customWidth="1"/>
    <col min="11524" max="11524" width="14.83203125" style="9" customWidth="1"/>
    <col min="11525" max="11525" width="12.5" style="9" customWidth="1"/>
    <col min="11526" max="11526" width="5.5" style="9" customWidth="1"/>
    <col min="11527" max="11527" width="9" style="9" customWidth="1"/>
    <col min="11528" max="11529" width="11.33203125" style="9" customWidth="1"/>
    <col min="11530" max="11531" width="9" style="9" customWidth="1"/>
    <col min="11532" max="11532" width="5.5" style="9" customWidth="1"/>
    <col min="11533" max="11533" width="13.83203125" style="9" customWidth="1"/>
    <col min="11534" max="11534" width="77.1640625" style="9" customWidth="1"/>
    <col min="11535" max="11536" width="18.33203125" style="9" customWidth="1"/>
    <col min="11537" max="11537" width="5.5" style="9" customWidth="1"/>
    <col min="11538" max="11538" width="17.6640625" style="9" customWidth="1"/>
    <col min="11539" max="11539" width="5.5" style="9" customWidth="1"/>
    <col min="11540" max="11540" width="9" style="9" customWidth="1"/>
    <col min="11541" max="11541" width="15.1640625" style="9" customWidth="1"/>
    <col min="11542" max="11542" width="0" style="9" hidden="1" customWidth="1"/>
    <col min="11543" max="11543" width="6" style="9" customWidth="1"/>
    <col min="11544" max="11777" width="12" style="9"/>
    <col min="11778" max="11778" width="14.83203125" style="9" customWidth="1"/>
    <col min="11779" max="11779" width="5.5" style="9" customWidth="1"/>
    <col min="11780" max="11780" width="14.83203125" style="9" customWidth="1"/>
    <col min="11781" max="11781" width="12.5" style="9" customWidth="1"/>
    <col min="11782" max="11782" width="5.5" style="9" customWidth="1"/>
    <col min="11783" max="11783" width="9" style="9" customWidth="1"/>
    <col min="11784" max="11785" width="11.33203125" style="9" customWidth="1"/>
    <col min="11786" max="11787" width="9" style="9" customWidth="1"/>
    <col min="11788" max="11788" width="5.5" style="9" customWidth="1"/>
    <col min="11789" max="11789" width="13.83203125" style="9" customWidth="1"/>
    <col min="11790" max="11790" width="77.1640625" style="9" customWidth="1"/>
    <col min="11791" max="11792" width="18.33203125" style="9" customWidth="1"/>
    <col min="11793" max="11793" width="5.5" style="9" customWidth="1"/>
    <col min="11794" max="11794" width="17.6640625" style="9" customWidth="1"/>
    <col min="11795" max="11795" width="5.5" style="9" customWidth="1"/>
    <col min="11796" max="11796" width="9" style="9" customWidth="1"/>
    <col min="11797" max="11797" width="15.1640625" style="9" customWidth="1"/>
    <col min="11798" max="11798" width="0" style="9" hidden="1" customWidth="1"/>
    <col min="11799" max="11799" width="6" style="9" customWidth="1"/>
    <col min="11800" max="12033" width="12" style="9"/>
    <col min="12034" max="12034" width="14.83203125" style="9" customWidth="1"/>
    <col min="12035" max="12035" width="5.5" style="9" customWidth="1"/>
    <col min="12036" max="12036" width="14.83203125" style="9" customWidth="1"/>
    <col min="12037" max="12037" width="12.5" style="9" customWidth="1"/>
    <col min="12038" max="12038" width="5.5" style="9" customWidth="1"/>
    <col min="12039" max="12039" width="9" style="9" customWidth="1"/>
    <col min="12040" max="12041" width="11.33203125" style="9" customWidth="1"/>
    <col min="12042" max="12043" width="9" style="9" customWidth="1"/>
    <col min="12044" max="12044" width="5.5" style="9" customWidth="1"/>
    <col min="12045" max="12045" width="13.83203125" style="9" customWidth="1"/>
    <col min="12046" max="12046" width="77.1640625" style="9" customWidth="1"/>
    <col min="12047" max="12048" width="18.33203125" style="9" customWidth="1"/>
    <col min="12049" max="12049" width="5.5" style="9" customWidth="1"/>
    <col min="12050" max="12050" width="17.6640625" style="9" customWidth="1"/>
    <col min="12051" max="12051" width="5.5" style="9" customWidth="1"/>
    <col min="12052" max="12052" width="9" style="9" customWidth="1"/>
    <col min="12053" max="12053" width="15.1640625" style="9" customWidth="1"/>
    <col min="12054" max="12054" width="0" style="9" hidden="1" customWidth="1"/>
    <col min="12055" max="12055" width="6" style="9" customWidth="1"/>
    <col min="12056" max="12289" width="12" style="9"/>
    <col min="12290" max="12290" width="14.83203125" style="9" customWidth="1"/>
    <col min="12291" max="12291" width="5.5" style="9" customWidth="1"/>
    <col min="12292" max="12292" width="14.83203125" style="9" customWidth="1"/>
    <col min="12293" max="12293" width="12.5" style="9" customWidth="1"/>
    <col min="12294" max="12294" width="5.5" style="9" customWidth="1"/>
    <col min="12295" max="12295" width="9" style="9" customWidth="1"/>
    <col min="12296" max="12297" width="11.33203125" style="9" customWidth="1"/>
    <col min="12298" max="12299" width="9" style="9" customWidth="1"/>
    <col min="12300" max="12300" width="5.5" style="9" customWidth="1"/>
    <col min="12301" max="12301" width="13.83203125" style="9" customWidth="1"/>
    <col min="12302" max="12302" width="77.1640625" style="9" customWidth="1"/>
    <col min="12303" max="12304" width="18.33203125" style="9" customWidth="1"/>
    <col min="12305" max="12305" width="5.5" style="9" customWidth="1"/>
    <col min="12306" max="12306" width="17.6640625" style="9" customWidth="1"/>
    <col min="12307" max="12307" width="5.5" style="9" customWidth="1"/>
    <col min="12308" max="12308" width="9" style="9" customWidth="1"/>
    <col min="12309" max="12309" width="15.1640625" style="9" customWidth="1"/>
    <col min="12310" max="12310" width="0" style="9" hidden="1" customWidth="1"/>
    <col min="12311" max="12311" width="6" style="9" customWidth="1"/>
    <col min="12312" max="12545" width="12" style="9"/>
    <col min="12546" max="12546" width="14.83203125" style="9" customWidth="1"/>
    <col min="12547" max="12547" width="5.5" style="9" customWidth="1"/>
    <col min="12548" max="12548" width="14.83203125" style="9" customWidth="1"/>
    <col min="12549" max="12549" width="12.5" style="9" customWidth="1"/>
    <col min="12550" max="12550" width="5.5" style="9" customWidth="1"/>
    <col min="12551" max="12551" width="9" style="9" customWidth="1"/>
    <col min="12552" max="12553" width="11.33203125" style="9" customWidth="1"/>
    <col min="12554" max="12555" width="9" style="9" customWidth="1"/>
    <col min="12556" max="12556" width="5.5" style="9" customWidth="1"/>
    <col min="12557" max="12557" width="13.83203125" style="9" customWidth="1"/>
    <col min="12558" max="12558" width="77.1640625" style="9" customWidth="1"/>
    <col min="12559" max="12560" width="18.33203125" style="9" customWidth="1"/>
    <col min="12561" max="12561" width="5.5" style="9" customWidth="1"/>
    <col min="12562" max="12562" width="17.6640625" style="9" customWidth="1"/>
    <col min="12563" max="12563" width="5.5" style="9" customWidth="1"/>
    <col min="12564" max="12564" width="9" style="9" customWidth="1"/>
    <col min="12565" max="12565" width="15.1640625" style="9" customWidth="1"/>
    <col min="12566" max="12566" width="0" style="9" hidden="1" customWidth="1"/>
    <col min="12567" max="12567" width="6" style="9" customWidth="1"/>
    <col min="12568" max="12801" width="12" style="9"/>
    <col min="12802" max="12802" width="14.83203125" style="9" customWidth="1"/>
    <col min="12803" max="12803" width="5.5" style="9" customWidth="1"/>
    <col min="12804" max="12804" width="14.83203125" style="9" customWidth="1"/>
    <col min="12805" max="12805" width="12.5" style="9" customWidth="1"/>
    <col min="12806" max="12806" width="5.5" style="9" customWidth="1"/>
    <col min="12807" max="12807" width="9" style="9" customWidth="1"/>
    <col min="12808" max="12809" width="11.33203125" style="9" customWidth="1"/>
    <col min="12810" max="12811" width="9" style="9" customWidth="1"/>
    <col min="12812" max="12812" width="5.5" style="9" customWidth="1"/>
    <col min="12813" max="12813" width="13.83203125" style="9" customWidth="1"/>
    <col min="12814" max="12814" width="77.1640625" style="9" customWidth="1"/>
    <col min="12815" max="12816" width="18.33203125" style="9" customWidth="1"/>
    <col min="12817" max="12817" width="5.5" style="9" customWidth="1"/>
    <col min="12818" max="12818" width="17.6640625" style="9" customWidth="1"/>
    <col min="12819" max="12819" width="5.5" style="9" customWidth="1"/>
    <col min="12820" max="12820" width="9" style="9" customWidth="1"/>
    <col min="12821" max="12821" width="15.1640625" style="9" customWidth="1"/>
    <col min="12822" max="12822" width="0" style="9" hidden="1" customWidth="1"/>
    <col min="12823" max="12823" width="6" style="9" customWidth="1"/>
    <col min="12824" max="13057" width="12" style="9"/>
    <col min="13058" max="13058" width="14.83203125" style="9" customWidth="1"/>
    <col min="13059" max="13059" width="5.5" style="9" customWidth="1"/>
    <col min="13060" max="13060" width="14.83203125" style="9" customWidth="1"/>
    <col min="13061" max="13061" width="12.5" style="9" customWidth="1"/>
    <col min="13062" max="13062" width="5.5" style="9" customWidth="1"/>
    <col min="13063" max="13063" width="9" style="9" customWidth="1"/>
    <col min="13064" max="13065" width="11.33203125" style="9" customWidth="1"/>
    <col min="13066" max="13067" width="9" style="9" customWidth="1"/>
    <col min="13068" max="13068" width="5.5" style="9" customWidth="1"/>
    <col min="13069" max="13069" width="13.83203125" style="9" customWidth="1"/>
    <col min="13070" max="13070" width="77.1640625" style="9" customWidth="1"/>
    <col min="13071" max="13072" width="18.33203125" style="9" customWidth="1"/>
    <col min="13073" max="13073" width="5.5" style="9" customWidth="1"/>
    <col min="13074" max="13074" width="17.6640625" style="9" customWidth="1"/>
    <col min="13075" max="13075" width="5.5" style="9" customWidth="1"/>
    <col min="13076" max="13076" width="9" style="9" customWidth="1"/>
    <col min="13077" max="13077" width="15.1640625" style="9" customWidth="1"/>
    <col min="13078" max="13078" width="0" style="9" hidden="1" customWidth="1"/>
    <col min="13079" max="13079" width="6" style="9" customWidth="1"/>
    <col min="13080" max="13313" width="12" style="9"/>
    <col min="13314" max="13314" width="14.83203125" style="9" customWidth="1"/>
    <col min="13315" max="13315" width="5.5" style="9" customWidth="1"/>
    <col min="13316" max="13316" width="14.83203125" style="9" customWidth="1"/>
    <col min="13317" max="13317" width="12.5" style="9" customWidth="1"/>
    <col min="13318" max="13318" width="5.5" style="9" customWidth="1"/>
    <col min="13319" max="13319" width="9" style="9" customWidth="1"/>
    <col min="13320" max="13321" width="11.33203125" style="9" customWidth="1"/>
    <col min="13322" max="13323" width="9" style="9" customWidth="1"/>
    <col min="13324" max="13324" width="5.5" style="9" customWidth="1"/>
    <col min="13325" max="13325" width="13.83203125" style="9" customWidth="1"/>
    <col min="13326" max="13326" width="77.1640625" style="9" customWidth="1"/>
    <col min="13327" max="13328" width="18.33203125" style="9" customWidth="1"/>
    <col min="13329" max="13329" width="5.5" style="9" customWidth="1"/>
    <col min="13330" max="13330" width="17.6640625" style="9" customWidth="1"/>
    <col min="13331" max="13331" width="5.5" style="9" customWidth="1"/>
    <col min="13332" max="13332" width="9" style="9" customWidth="1"/>
    <col min="13333" max="13333" width="15.1640625" style="9" customWidth="1"/>
    <col min="13334" max="13334" width="0" style="9" hidden="1" customWidth="1"/>
    <col min="13335" max="13335" width="6" style="9" customWidth="1"/>
    <col min="13336" max="13569" width="12" style="9"/>
    <col min="13570" max="13570" width="14.83203125" style="9" customWidth="1"/>
    <col min="13571" max="13571" width="5.5" style="9" customWidth="1"/>
    <col min="13572" max="13572" width="14.83203125" style="9" customWidth="1"/>
    <col min="13573" max="13573" width="12.5" style="9" customWidth="1"/>
    <col min="13574" max="13574" width="5.5" style="9" customWidth="1"/>
    <col min="13575" max="13575" width="9" style="9" customWidth="1"/>
    <col min="13576" max="13577" width="11.33203125" style="9" customWidth="1"/>
    <col min="13578" max="13579" width="9" style="9" customWidth="1"/>
    <col min="13580" max="13580" width="5.5" style="9" customWidth="1"/>
    <col min="13581" max="13581" width="13.83203125" style="9" customWidth="1"/>
    <col min="13582" max="13582" width="77.1640625" style="9" customWidth="1"/>
    <col min="13583" max="13584" width="18.33203125" style="9" customWidth="1"/>
    <col min="13585" max="13585" width="5.5" style="9" customWidth="1"/>
    <col min="13586" max="13586" width="17.6640625" style="9" customWidth="1"/>
    <col min="13587" max="13587" width="5.5" style="9" customWidth="1"/>
    <col min="13588" max="13588" width="9" style="9" customWidth="1"/>
    <col min="13589" max="13589" width="15.1640625" style="9" customWidth="1"/>
    <col min="13590" max="13590" width="0" style="9" hidden="1" customWidth="1"/>
    <col min="13591" max="13591" width="6" style="9" customWidth="1"/>
    <col min="13592" max="13825" width="12" style="9"/>
    <col min="13826" max="13826" width="14.83203125" style="9" customWidth="1"/>
    <col min="13827" max="13827" width="5.5" style="9" customWidth="1"/>
    <col min="13828" max="13828" width="14.83203125" style="9" customWidth="1"/>
    <col min="13829" max="13829" width="12.5" style="9" customWidth="1"/>
    <col min="13830" max="13830" width="5.5" style="9" customWidth="1"/>
    <col min="13831" max="13831" width="9" style="9" customWidth="1"/>
    <col min="13832" max="13833" width="11.33203125" style="9" customWidth="1"/>
    <col min="13834" max="13835" width="9" style="9" customWidth="1"/>
    <col min="13836" max="13836" width="5.5" style="9" customWidth="1"/>
    <col min="13837" max="13837" width="13.83203125" style="9" customWidth="1"/>
    <col min="13838" max="13838" width="77.1640625" style="9" customWidth="1"/>
    <col min="13839" max="13840" width="18.33203125" style="9" customWidth="1"/>
    <col min="13841" max="13841" width="5.5" style="9" customWidth="1"/>
    <col min="13842" max="13842" width="17.6640625" style="9" customWidth="1"/>
    <col min="13843" max="13843" width="5.5" style="9" customWidth="1"/>
    <col min="13844" max="13844" width="9" style="9" customWidth="1"/>
    <col min="13845" max="13845" width="15.1640625" style="9" customWidth="1"/>
    <col min="13846" max="13846" width="0" style="9" hidden="1" customWidth="1"/>
    <col min="13847" max="13847" width="6" style="9" customWidth="1"/>
    <col min="13848" max="14081" width="12" style="9"/>
    <col min="14082" max="14082" width="14.83203125" style="9" customWidth="1"/>
    <col min="14083" max="14083" width="5.5" style="9" customWidth="1"/>
    <col min="14084" max="14084" width="14.83203125" style="9" customWidth="1"/>
    <col min="14085" max="14085" width="12.5" style="9" customWidth="1"/>
    <col min="14086" max="14086" width="5.5" style="9" customWidth="1"/>
    <col min="14087" max="14087" width="9" style="9" customWidth="1"/>
    <col min="14088" max="14089" width="11.33203125" style="9" customWidth="1"/>
    <col min="14090" max="14091" width="9" style="9" customWidth="1"/>
    <col min="14092" max="14092" width="5.5" style="9" customWidth="1"/>
    <col min="14093" max="14093" width="13.83203125" style="9" customWidth="1"/>
    <col min="14094" max="14094" width="77.1640625" style="9" customWidth="1"/>
    <col min="14095" max="14096" width="18.33203125" style="9" customWidth="1"/>
    <col min="14097" max="14097" width="5.5" style="9" customWidth="1"/>
    <col min="14098" max="14098" width="17.6640625" style="9" customWidth="1"/>
    <col min="14099" max="14099" width="5.5" style="9" customWidth="1"/>
    <col min="14100" max="14100" width="9" style="9" customWidth="1"/>
    <col min="14101" max="14101" width="15.1640625" style="9" customWidth="1"/>
    <col min="14102" max="14102" width="0" style="9" hidden="1" customWidth="1"/>
    <col min="14103" max="14103" width="6" style="9" customWidth="1"/>
    <col min="14104" max="14337" width="12" style="9"/>
    <col min="14338" max="14338" width="14.83203125" style="9" customWidth="1"/>
    <col min="14339" max="14339" width="5.5" style="9" customWidth="1"/>
    <col min="14340" max="14340" width="14.83203125" style="9" customWidth="1"/>
    <col min="14341" max="14341" width="12.5" style="9" customWidth="1"/>
    <col min="14342" max="14342" width="5.5" style="9" customWidth="1"/>
    <col min="14343" max="14343" width="9" style="9" customWidth="1"/>
    <col min="14344" max="14345" width="11.33203125" style="9" customWidth="1"/>
    <col min="14346" max="14347" width="9" style="9" customWidth="1"/>
    <col min="14348" max="14348" width="5.5" style="9" customWidth="1"/>
    <col min="14349" max="14349" width="13.83203125" style="9" customWidth="1"/>
    <col min="14350" max="14350" width="77.1640625" style="9" customWidth="1"/>
    <col min="14351" max="14352" width="18.33203125" style="9" customWidth="1"/>
    <col min="14353" max="14353" width="5.5" style="9" customWidth="1"/>
    <col min="14354" max="14354" width="17.6640625" style="9" customWidth="1"/>
    <col min="14355" max="14355" width="5.5" style="9" customWidth="1"/>
    <col min="14356" max="14356" width="9" style="9" customWidth="1"/>
    <col min="14357" max="14357" width="15.1640625" style="9" customWidth="1"/>
    <col min="14358" max="14358" width="0" style="9" hidden="1" customWidth="1"/>
    <col min="14359" max="14359" width="6" style="9" customWidth="1"/>
    <col min="14360" max="14593" width="12" style="9"/>
    <col min="14594" max="14594" width="14.83203125" style="9" customWidth="1"/>
    <col min="14595" max="14595" width="5.5" style="9" customWidth="1"/>
    <col min="14596" max="14596" width="14.83203125" style="9" customWidth="1"/>
    <col min="14597" max="14597" width="12.5" style="9" customWidth="1"/>
    <col min="14598" max="14598" width="5.5" style="9" customWidth="1"/>
    <col min="14599" max="14599" width="9" style="9" customWidth="1"/>
    <col min="14600" max="14601" width="11.33203125" style="9" customWidth="1"/>
    <col min="14602" max="14603" width="9" style="9" customWidth="1"/>
    <col min="14604" max="14604" width="5.5" style="9" customWidth="1"/>
    <col min="14605" max="14605" width="13.83203125" style="9" customWidth="1"/>
    <col min="14606" max="14606" width="77.1640625" style="9" customWidth="1"/>
    <col min="14607" max="14608" width="18.33203125" style="9" customWidth="1"/>
    <col min="14609" max="14609" width="5.5" style="9" customWidth="1"/>
    <col min="14610" max="14610" width="17.6640625" style="9" customWidth="1"/>
    <col min="14611" max="14611" width="5.5" style="9" customWidth="1"/>
    <col min="14612" max="14612" width="9" style="9" customWidth="1"/>
    <col min="14613" max="14613" width="15.1640625" style="9" customWidth="1"/>
    <col min="14614" max="14614" width="0" style="9" hidden="1" customWidth="1"/>
    <col min="14615" max="14615" width="6" style="9" customWidth="1"/>
    <col min="14616" max="14849" width="12" style="9"/>
    <col min="14850" max="14850" width="14.83203125" style="9" customWidth="1"/>
    <col min="14851" max="14851" width="5.5" style="9" customWidth="1"/>
    <col min="14852" max="14852" width="14.83203125" style="9" customWidth="1"/>
    <col min="14853" max="14853" width="12.5" style="9" customWidth="1"/>
    <col min="14854" max="14854" width="5.5" style="9" customWidth="1"/>
    <col min="14855" max="14855" width="9" style="9" customWidth="1"/>
    <col min="14856" max="14857" width="11.33203125" style="9" customWidth="1"/>
    <col min="14858" max="14859" width="9" style="9" customWidth="1"/>
    <col min="14860" max="14860" width="5.5" style="9" customWidth="1"/>
    <col min="14861" max="14861" width="13.83203125" style="9" customWidth="1"/>
    <col min="14862" max="14862" width="77.1640625" style="9" customWidth="1"/>
    <col min="14863" max="14864" width="18.33203125" style="9" customWidth="1"/>
    <col min="14865" max="14865" width="5.5" style="9" customWidth="1"/>
    <col min="14866" max="14866" width="17.6640625" style="9" customWidth="1"/>
    <col min="14867" max="14867" width="5.5" style="9" customWidth="1"/>
    <col min="14868" max="14868" width="9" style="9" customWidth="1"/>
    <col min="14869" max="14869" width="15.1640625" style="9" customWidth="1"/>
    <col min="14870" max="14870" width="0" style="9" hidden="1" customWidth="1"/>
    <col min="14871" max="14871" width="6" style="9" customWidth="1"/>
    <col min="14872" max="15105" width="12" style="9"/>
    <col min="15106" max="15106" width="14.83203125" style="9" customWidth="1"/>
    <col min="15107" max="15107" width="5.5" style="9" customWidth="1"/>
    <col min="15108" max="15108" width="14.83203125" style="9" customWidth="1"/>
    <col min="15109" max="15109" width="12.5" style="9" customWidth="1"/>
    <col min="15110" max="15110" width="5.5" style="9" customWidth="1"/>
    <col min="15111" max="15111" width="9" style="9" customWidth="1"/>
    <col min="15112" max="15113" width="11.33203125" style="9" customWidth="1"/>
    <col min="15114" max="15115" width="9" style="9" customWidth="1"/>
    <col min="15116" max="15116" width="5.5" style="9" customWidth="1"/>
    <col min="15117" max="15117" width="13.83203125" style="9" customWidth="1"/>
    <col min="15118" max="15118" width="77.1640625" style="9" customWidth="1"/>
    <col min="15119" max="15120" width="18.33203125" style="9" customWidth="1"/>
    <col min="15121" max="15121" width="5.5" style="9" customWidth="1"/>
    <col min="15122" max="15122" width="17.6640625" style="9" customWidth="1"/>
    <col min="15123" max="15123" width="5.5" style="9" customWidth="1"/>
    <col min="15124" max="15124" width="9" style="9" customWidth="1"/>
    <col min="15125" max="15125" width="15.1640625" style="9" customWidth="1"/>
    <col min="15126" max="15126" width="0" style="9" hidden="1" customWidth="1"/>
    <col min="15127" max="15127" width="6" style="9" customWidth="1"/>
    <col min="15128" max="15361" width="12" style="9"/>
    <col min="15362" max="15362" width="14.83203125" style="9" customWidth="1"/>
    <col min="15363" max="15363" width="5.5" style="9" customWidth="1"/>
    <col min="15364" max="15364" width="14.83203125" style="9" customWidth="1"/>
    <col min="15365" max="15365" width="12.5" style="9" customWidth="1"/>
    <col min="15366" max="15366" width="5.5" style="9" customWidth="1"/>
    <col min="15367" max="15367" width="9" style="9" customWidth="1"/>
    <col min="15368" max="15369" width="11.33203125" style="9" customWidth="1"/>
    <col min="15370" max="15371" width="9" style="9" customWidth="1"/>
    <col min="15372" max="15372" width="5.5" style="9" customWidth="1"/>
    <col min="15373" max="15373" width="13.83203125" style="9" customWidth="1"/>
    <col min="15374" max="15374" width="77.1640625" style="9" customWidth="1"/>
    <col min="15375" max="15376" width="18.33203125" style="9" customWidth="1"/>
    <col min="15377" max="15377" width="5.5" style="9" customWidth="1"/>
    <col min="15378" max="15378" width="17.6640625" style="9" customWidth="1"/>
    <col min="15379" max="15379" width="5.5" style="9" customWidth="1"/>
    <col min="15380" max="15380" width="9" style="9" customWidth="1"/>
    <col min="15381" max="15381" width="15.1640625" style="9" customWidth="1"/>
    <col min="15382" max="15382" width="0" style="9" hidden="1" customWidth="1"/>
    <col min="15383" max="15383" width="6" style="9" customWidth="1"/>
    <col min="15384" max="15617" width="12" style="9"/>
    <col min="15618" max="15618" width="14.83203125" style="9" customWidth="1"/>
    <col min="15619" max="15619" width="5.5" style="9" customWidth="1"/>
    <col min="15620" max="15620" width="14.83203125" style="9" customWidth="1"/>
    <col min="15621" max="15621" width="12.5" style="9" customWidth="1"/>
    <col min="15622" max="15622" width="5.5" style="9" customWidth="1"/>
    <col min="15623" max="15623" width="9" style="9" customWidth="1"/>
    <col min="15624" max="15625" width="11.33203125" style="9" customWidth="1"/>
    <col min="15626" max="15627" width="9" style="9" customWidth="1"/>
    <col min="15628" max="15628" width="5.5" style="9" customWidth="1"/>
    <col min="15629" max="15629" width="13.83203125" style="9" customWidth="1"/>
    <col min="15630" max="15630" width="77.1640625" style="9" customWidth="1"/>
    <col min="15631" max="15632" width="18.33203125" style="9" customWidth="1"/>
    <col min="15633" max="15633" width="5.5" style="9" customWidth="1"/>
    <col min="15634" max="15634" width="17.6640625" style="9" customWidth="1"/>
    <col min="15635" max="15635" width="5.5" style="9" customWidth="1"/>
    <col min="15636" max="15636" width="9" style="9" customWidth="1"/>
    <col min="15637" max="15637" width="15.1640625" style="9" customWidth="1"/>
    <col min="15638" max="15638" width="0" style="9" hidden="1" customWidth="1"/>
    <col min="15639" max="15639" width="6" style="9" customWidth="1"/>
    <col min="15640" max="15873" width="12" style="9"/>
    <col min="15874" max="15874" width="14.83203125" style="9" customWidth="1"/>
    <col min="15875" max="15875" width="5.5" style="9" customWidth="1"/>
    <col min="15876" max="15876" width="14.83203125" style="9" customWidth="1"/>
    <col min="15877" max="15877" width="12.5" style="9" customWidth="1"/>
    <col min="15878" max="15878" width="5.5" style="9" customWidth="1"/>
    <col min="15879" max="15879" width="9" style="9" customWidth="1"/>
    <col min="15880" max="15881" width="11.33203125" style="9" customWidth="1"/>
    <col min="15882" max="15883" width="9" style="9" customWidth="1"/>
    <col min="15884" max="15884" width="5.5" style="9" customWidth="1"/>
    <col min="15885" max="15885" width="13.83203125" style="9" customWidth="1"/>
    <col min="15886" max="15886" width="77.1640625" style="9" customWidth="1"/>
    <col min="15887" max="15888" width="18.33203125" style="9" customWidth="1"/>
    <col min="15889" max="15889" width="5.5" style="9" customWidth="1"/>
    <col min="15890" max="15890" width="17.6640625" style="9" customWidth="1"/>
    <col min="15891" max="15891" width="5.5" style="9" customWidth="1"/>
    <col min="15892" max="15892" width="9" style="9" customWidth="1"/>
    <col min="15893" max="15893" width="15.1640625" style="9" customWidth="1"/>
    <col min="15894" max="15894" width="0" style="9" hidden="1" customWidth="1"/>
    <col min="15895" max="15895" width="6" style="9" customWidth="1"/>
    <col min="15896" max="16129" width="12" style="9"/>
    <col min="16130" max="16130" width="14.83203125" style="9" customWidth="1"/>
    <col min="16131" max="16131" width="5.5" style="9" customWidth="1"/>
    <col min="16132" max="16132" width="14.83203125" style="9" customWidth="1"/>
    <col min="16133" max="16133" width="12.5" style="9" customWidth="1"/>
    <col min="16134" max="16134" width="5.5" style="9" customWidth="1"/>
    <col min="16135" max="16135" width="9" style="9" customWidth="1"/>
    <col min="16136" max="16137" width="11.33203125" style="9" customWidth="1"/>
    <col min="16138" max="16139" width="9" style="9" customWidth="1"/>
    <col min="16140" max="16140" width="5.5" style="9" customWidth="1"/>
    <col min="16141" max="16141" width="13.83203125" style="9" customWidth="1"/>
    <col min="16142" max="16142" width="77.1640625" style="9" customWidth="1"/>
    <col min="16143" max="16144" width="18.33203125" style="9" customWidth="1"/>
    <col min="16145" max="16145" width="5.5" style="9" customWidth="1"/>
    <col min="16146" max="16146" width="17.6640625" style="9" customWidth="1"/>
    <col min="16147" max="16147" width="5.5" style="9" customWidth="1"/>
    <col min="16148" max="16148" width="9" style="9" customWidth="1"/>
    <col min="16149" max="16149" width="15.1640625" style="9" customWidth="1"/>
    <col min="16150" max="16150" width="0" style="9" hidden="1" customWidth="1"/>
    <col min="16151" max="16151" width="6" style="9" customWidth="1"/>
    <col min="16152" max="16384" width="12" style="9"/>
  </cols>
  <sheetData>
    <row r="2" spans="2:24" s="1" customFormat="1" x14ac:dyDescent="0.2">
      <c r="B2" s="78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82" t="s">
        <v>2</v>
      </c>
      <c r="Q2" s="82"/>
      <c r="R2" s="82"/>
      <c r="S2" s="82"/>
      <c r="T2" s="68">
        <v>2026</v>
      </c>
      <c r="U2" s="69"/>
      <c r="X2" s="2"/>
    </row>
    <row r="3" spans="2:24" s="1" customFormat="1" x14ac:dyDescent="0.2"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82"/>
      <c r="Q3" s="82"/>
      <c r="R3" s="82"/>
      <c r="S3" s="82"/>
      <c r="T3" s="68"/>
      <c r="U3" s="69"/>
      <c r="X3" s="2"/>
    </row>
    <row r="4" spans="2:24" s="1" customFormat="1" x14ac:dyDescent="0.2">
      <c r="B4" s="78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82"/>
      <c r="Q4" s="82"/>
      <c r="R4" s="82"/>
      <c r="S4" s="82"/>
      <c r="T4" s="68"/>
      <c r="U4" s="69"/>
      <c r="X4" s="2"/>
    </row>
    <row r="5" spans="2:24" s="1" customFormat="1" x14ac:dyDescent="0.2">
      <c r="B5" s="78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2"/>
      <c r="Q5" s="82"/>
      <c r="R5" s="82"/>
      <c r="S5" s="82"/>
      <c r="T5" s="68"/>
      <c r="U5" s="69"/>
      <c r="X5" s="2"/>
    </row>
    <row r="6" spans="2:24" s="1" customFormat="1" ht="15.75" thickBot="1" x14ac:dyDescent="0.25"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3"/>
      <c r="Q6" s="83"/>
      <c r="R6" s="83"/>
      <c r="S6" s="83"/>
      <c r="T6" s="70"/>
      <c r="U6" s="71"/>
      <c r="X6" s="2"/>
    </row>
    <row r="7" spans="2:24" s="3" customFormat="1" ht="24.75" thickTop="1" thickBot="1" x14ac:dyDescent="0.25">
      <c r="B7" s="72" t="s">
        <v>3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W7" s="56"/>
      <c r="X7" s="4"/>
    </row>
    <row r="8" spans="2:24" ht="15.75" thickTop="1" x14ac:dyDescent="0.2">
      <c r="B8" s="5"/>
      <c r="C8" s="5"/>
      <c r="D8" s="5"/>
      <c r="E8" s="6"/>
      <c r="G8" s="8"/>
      <c r="H8" s="8"/>
      <c r="I8" s="8"/>
      <c r="J8" s="8"/>
      <c r="K8" s="8"/>
      <c r="V8" s="9"/>
    </row>
    <row r="9" spans="2:24" x14ac:dyDescent="0.2">
      <c r="B9" s="75" t="str">
        <f>CONCATENATE(P2&amp;" "&amp;T2)</f>
        <v>Janvier 2026</v>
      </c>
      <c r="C9" s="75"/>
      <c r="D9" s="75"/>
      <c r="E9" s="75"/>
      <c r="G9" s="76" t="s">
        <v>4</v>
      </c>
      <c r="H9" s="76"/>
      <c r="I9" s="75"/>
      <c r="J9" s="75"/>
      <c r="K9" s="75"/>
      <c r="L9" s="7"/>
      <c r="M9" s="77" t="s">
        <v>5</v>
      </c>
      <c r="N9" s="77"/>
      <c r="O9" s="77"/>
      <c r="P9" s="77"/>
      <c r="R9" s="77" t="s">
        <v>6</v>
      </c>
      <c r="S9" s="77"/>
      <c r="T9" s="77"/>
      <c r="U9" s="77"/>
      <c r="V9" s="9"/>
    </row>
    <row r="10" spans="2:24" x14ac:dyDescent="0.2">
      <c r="B10" s="11"/>
      <c r="C10" s="12"/>
      <c r="D10" s="12"/>
      <c r="E10" s="87" t="str">
        <f>IF(B11="","",IF(B11&lt;$V$12,"L",IF(B11&lt;$V$11,"K","J")))</f>
        <v>J</v>
      </c>
      <c r="G10" s="84">
        <v>43800</v>
      </c>
      <c r="H10" s="84"/>
      <c r="I10" s="85">
        <v>67</v>
      </c>
      <c r="J10" s="85"/>
      <c r="K10" s="86" t="str">
        <f>IF(I10="","",IF(I10&lt;$V$12,"L",IF(I10&lt;$V$11,"K","J")))</f>
        <v>L</v>
      </c>
      <c r="L10" s="7"/>
      <c r="M10" s="67"/>
      <c r="N10" s="67"/>
      <c r="O10" s="67"/>
      <c r="P10" s="67"/>
      <c r="R10" s="13"/>
      <c r="S10" s="14"/>
      <c r="T10" s="14"/>
      <c r="U10" s="13"/>
      <c r="V10" s="9"/>
    </row>
    <row r="11" spans="2:24" ht="19.5" x14ac:dyDescent="0.3">
      <c r="B11" s="15">
        <f>IF(SUM(S17:S28)=0,"",SUM(V17:V28)/SUMPRODUCT(S17:S28,T17:T28)*100)</f>
        <v>100</v>
      </c>
      <c r="C11" s="95"/>
      <c r="D11" s="96">
        <v>100</v>
      </c>
      <c r="E11" s="87"/>
      <c r="G11" s="84"/>
      <c r="H11" s="84"/>
      <c r="I11" s="85"/>
      <c r="J11" s="85"/>
      <c r="K11" s="86"/>
      <c r="L11" s="7"/>
      <c r="M11" s="67"/>
      <c r="N11" s="67"/>
      <c r="O11" s="67"/>
      <c r="P11" s="67"/>
      <c r="R11" s="14"/>
      <c r="S11" s="14"/>
      <c r="T11" s="14"/>
      <c r="U11" s="13"/>
      <c r="V11" s="9">
        <v>90</v>
      </c>
    </row>
    <row r="12" spans="2:24" ht="19.5" x14ac:dyDescent="0.2">
      <c r="B12" s="16"/>
      <c r="C12" s="95"/>
      <c r="D12" s="96"/>
      <c r="E12" s="87"/>
      <c r="G12" s="84">
        <v>43770</v>
      </c>
      <c r="H12" s="84"/>
      <c r="I12" s="85">
        <v>88</v>
      </c>
      <c r="J12" s="85"/>
      <c r="K12" s="86" t="str">
        <f>IF(I12="","",IF(I12&lt;$V$12,"L",IF(I12&lt;$V$11,"K","J")))</f>
        <v>K</v>
      </c>
      <c r="L12" s="7"/>
      <c r="M12" s="67"/>
      <c r="N12" s="67"/>
      <c r="O12" s="67"/>
      <c r="P12" s="67"/>
      <c r="R12" s="14"/>
      <c r="S12" s="14"/>
      <c r="T12" s="14"/>
      <c r="U12" s="13"/>
      <c r="V12" s="9">
        <v>80</v>
      </c>
    </row>
    <row r="13" spans="2:24" x14ac:dyDescent="0.2">
      <c r="B13" s="11"/>
      <c r="C13" s="12"/>
      <c r="D13" s="12"/>
      <c r="E13" s="87"/>
      <c r="G13" s="84"/>
      <c r="H13" s="84"/>
      <c r="I13" s="85"/>
      <c r="J13" s="85"/>
      <c r="K13" s="86"/>
      <c r="L13" s="7"/>
      <c r="M13" s="67"/>
      <c r="N13" s="67"/>
      <c r="O13" s="67"/>
      <c r="P13" s="67"/>
      <c r="R13" s="13"/>
      <c r="S13" s="14"/>
      <c r="T13" s="14"/>
      <c r="U13" s="13"/>
      <c r="V13" s="9"/>
    </row>
    <row r="14" spans="2:24" x14ac:dyDescent="0.2">
      <c r="B14" s="8"/>
      <c r="C14" s="5"/>
      <c r="D14" s="5"/>
      <c r="E14" s="6"/>
      <c r="G14" s="8"/>
      <c r="H14" s="8"/>
      <c r="I14" s="8"/>
      <c r="J14" s="8"/>
      <c r="K14" s="8"/>
      <c r="S14" s="17"/>
      <c r="V14" s="9"/>
    </row>
    <row r="15" spans="2:24" s="26" customFormat="1" ht="31.5" x14ac:dyDescent="0.2">
      <c r="B15" s="18" t="s">
        <v>7</v>
      </c>
      <c r="C15" s="93" t="s">
        <v>8</v>
      </c>
      <c r="D15" s="93"/>
      <c r="E15" s="93"/>
      <c r="F15" s="93"/>
      <c r="G15" s="93"/>
      <c r="H15" s="93" t="s">
        <v>9</v>
      </c>
      <c r="I15" s="93"/>
      <c r="J15" s="93"/>
      <c r="K15" s="93"/>
      <c r="L15" s="93"/>
      <c r="M15" s="93"/>
      <c r="N15" s="93"/>
      <c r="O15" s="19" t="s">
        <v>10</v>
      </c>
      <c r="P15" s="20" t="s">
        <v>11</v>
      </c>
      <c r="Q15" s="21"/>
      <c r="R15" s="22" t="s">
        <v>12</v>
      </c>
      <c r="S15" s="23"/>
      <c r="T15" s="24" t="s">
        <v>13</v>
      </c>
      <c r="U15" s="25" t="s">
        <v>14</v>
      </c>
      <c r="W15" s="25" t="s">
        <v>57</v>
      </c>
      <c r="X15" s="27">
        <v>100</v>
      </c>
    </row>
    <row r="16" spans="2:24" x14ac:dyDescent="0.2">
      <c r="B16" s="94" t="s">
        <v>52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28"/>
      <c r="R16" s="29"/>
      <c r="S16" s="30"/>
      <c r="T16" s="31"/>
      <c r="U16" s="32"/>
      <c r="V16" s="33"/>
      <c r="X16" s="34"/>
    </row>
    <row r="17" spans="2:24" ht="80.099999999999994" customHeight="1" x14ac:dyDescent="0.2">
      <c r="B17" s="35" t="s">
        <v>25</v>
      </c>
      <c r="C17" s="88" t="s">
        <v>27</v>
      </c>
      <c r="D17" s="88"/>
      <c r="E17" s="88"/>
      <c r="F17" s="88"/>
      <c r="G17" s="88"/>
      <c r="H17" s="89" t="s">
        <v>44</v>
      </c>
      <c r="I17" s="89"/>
      <c r="J17" s="89"/>
      <c r="K17" s="89"/>
      <c r="L17" s="89"/>
      <c r="M17" s="89"/>
      <c r="N17" s="36" t="s">
        <v>66</v>
      </c>
      <c r="O17" s="37" t="s">
        <v>70</v>
      </c>
      <c r="P17" s="38" t="s">
        <v>15</v>
      </c>
      <c r="Q17" s="21"/>
      <c r="R17" s="54">
        <v>90</v>
      </c>
      <c r="S17" s="60">
        <f>IF(R17&lt;&gt;"",1,0)</f>
        <v>1</v>
      </c>
      <c r="T17" s="39">
        <v>3</v>
      </c>
      <c r="U17" s="40" t="str">
        <f>IF(R17="","",(IF(R17&gt;=90,T17,0))&amp;" / "&amp;(T17))</f>
        <v>3 / 3</v>
      </c>
      <c r="V17" s="33">
        <f>IF(R17="","",IF(R17&gt;=90,T17,0))</f>
        <v>3</v>
      </c>
      <c r="W17" s="57">
        <f>IF(R17&lt;=90,500*(90-R17),0)</f>
        <v>0</v>
      </c>
      <c r="X17" s="41"/>
    </row>
    <row r="18" spans="2:24" ht="80.099999999999994" customHeight="1" x14ac:dyDescent="0.2">
      <c r="B18" s="35" t="s">
        <v>26</v>
      </c>
      <c r="C18" s="88" t="s">
        <v>27</v>
      </c>
      <c r="D18" s="88"/>
      <c r="E18" s="88"/>
      <c r="F18" s="88"/>
      <c r="G18" s="88"/>
      <c r="H18" s="89" t="s">
        <v>53</v>
      </c>
      <c r="I18" s="89"/>
      <c r="J18" s="89"/>
      <c r="K18" s="89"/>
      <c r="L18" s="89"/>
      <c r="M18" s="89"/>
      <c r="N18" s="36" t="s">
        <v>66</v>
      </c>
      <c r="O18" s="37" t="s">
        <v>65</v>
      </c>
      <c r="P18" s="38" t="s">
        <v>15</v>
      </c>
      <c r="Q18" s="21"/>
      <c r="R18" s="54">
        <v>70</v>
      </c>
      <c r="S18" s="60">
        <f>IF(R18&lt;&gt;"",1,0)</f>
        <v>1</v>
      </c>
      <c r="T18" s="39">
        <v>2</v>
      </c>
      <c r="U18" s="40" t="str">
        <f>IF(R18="","",(IF(R18&gt;=70,T18,0))&amp;" / "&amp;(T18))</f>
        <v>2 / 2</v>
      </c>
      <c r="V18" s="33">
        <f>IF(R18="","",IF(R18&gt;=70,T18,0))</f>
        <v>2</v>
      </c>
      <c r="W18" s="57">
        <f>IF(R18&lt;=70,250*(70-R18),0)</f>
        <v>0</v>
      </c>
      <c r="X18" s="41"/>
    </row>
    <row r="19" spans="2:24" ht="80.099999999999994" customHeight="1" x14ac:dyDescent="0.2">
      <c r="B19" s="35" t="s">
        <v>28</v>
      </c>
      <c r="C19" s="61" t="s">
        <v>56</v>
      </c>
      <c r="D19" s="62"/>
      <c r="E19" s="62"/>
      <c r="F19" s="62"/>
      <c r="G19" s="63"/>
      <c r="H19" s="90" t="s">
        <v>49</v>
      </c>
      <c r="I19" s="91"/>
      <c r="J19" s="91"/>
      <c r="K19" s="91"/>
      <c r="L19" s="91"/>
      <c r="M19" s="92"/>
      <c r="N19" s="36" t="s">
        <v>48</v>
      </c>
      <c r="O19" s="42" t="s">
        <v>55</v>
      </c>
      <c r="P19" s="38" t="s">
        <v>15</v>
      </c>
      <c r="Q19" s="21"/>
      <c r="R19" s="43">
        <v>48</v>
      </c>
      <c r="S19" s="60">
        <f t="shared" ref="S19:S28" si="0">IF(R19&lt;&gt;"",1,0)</f>
        <v>1</v>
      </c>
      <c r="T19" s="39">
        <v>3</v>
      </c>
      <c r="U19" s="40" t="str">
        <f>IF(R19="","",(IF(R19&lt;=48,T19,0))&amp;" / "&amp;(T19))</f>
        <v>3 / 3</v>
      </c>
      <c r="V19" s="44">
        <f>IF(R19="","",IF(R19&lt;=48,T19,0))</f>
        <v>3</v>
      </c>
      <c r="W19" s="57">
        <f>IF(R19&gt;48,X15*(R19-48),0)</f>
        <v>0</v>
      </c>
      <c r="X19" s="41"/>
    </row>
    <row r="20" spans="2:24" ht="100.5" customHeight="1" x14ac:dyDescent="0.2">
      <c r="B20" s="35" t="s">
        <v>35</v>
      </c>
      <c r="C20" s="61" t="s">
        <v>56</v>
      </c>
      <c r="D20" s="62"/>
      <c r="E20" s="62"/>
      <c r="F20" s="62"/>
      <c r="G20" s="63"/>
      <c r="H20" s="90" t="s">
        <v>42</v>
      </c>
      <c r="I20" s="91"/>
      <c r="J20" s="91"/>
      <c r="K20" s="91"/>
      <c r="L20" s="91"/>
      <c r="M20" s="92"/>
      <c r="N20" s="36" t="s">
        <v>62</v>
      </c>
      <c r="O20" s="42" t="s">
        <v>67</v>
      </c>
      <c r="P20" s="38" t="s">
        <v>15</v>
      </c>
      <c r="Q20" s="21"/>
      <c r="R20" s="54">
        <v>0</v>
      </c>
      <c r="S20" s="60">
        <f t="shared" si="0"/>
        <v>1</v>
      </c>
      <c r="T20" s="39">
        <v>3</v>
      </c>
      <c r="U20" s="40" t="str">
        <f>IF(R20="","",(IF(R20=0,T20,0))&amp;" / "&amp;(T20))</f>
        <v>3 / 3</v>
      </c>
      <c r="V20" s="33">
        <f>IF(R20="","",IF(R20=0,T20,0))</f>
        <v>3</v>
      </c>
      <c r="W20" s="57">
        <f>IF(R20&gt;=0,X15*(R20),0)</f>
        <v>0</v>
      </c>
      <c r="X20" s="41"/>
    </row>
    <row r="21" spans="2:24" ht="80.099999999999994" customHeight="1" x14ac:dyDescent="0.2">
      <c r="B21" s="35" t="s">
        <v>36</v>
      </c>
      <c r="C21" s="61" t="s">
        <v>56</v>
      </c>
      <c r="D21" s="62"/>
      <c r="E21" s="62"/>
      <c r="F21" s="62"/>
      <c r="G21" s="63"/>
      <c r="H21" s="89" t="s">
        <v>54</v>
      </c>
      <c r="I21" s="89"/>
      <c r="J21" s="89"/>
      <c r="K21" s="89"/>
      <c r="L21" s="89"/>
      <c r="M21" s="89"/>
      <c r="N21" s="59" t="s">
        <v>58</v>
      </c>
      <c r="O21" s="42" t="s">
        <v>60</v>
      </c>
      <c r="P21" s="38" t="s">
        <v>15</v>
      </c>
      <c r="Q21" s="21"/>
      <c r="R21" s="43">
        <v>85</v>
      </c>
      <c r="S21" s="60">
        <f t="shared" si="0"/>
        <v>1</v>
      </c>
      <c r="T21" s="39">
        <v>1</v>
      </c>
      <c r="U21" s="40" t="str">
        <f>IF(R21="","",(IF(R21&lt;=88,T21,0))&amp;" / "&amp;(T21))</f>
        <v>1 / 1</v>
      </c>
      <c r="V21" s="33">
        <f>IF(R21="","",IF(R21&lt;=88,T21,0))</f>
        <v>1</v>
      </c>
      <c r="W21" s="57">
        <f>IF(R21&gt;=88,X15/5*(R21-88),0)</f>
        <v>0</v>
      </c>
      <c r="X21" s="41"/>
    </row>
    <row r="22" spans="2:24" ht="80.099999999999994" customHeight="1" x14ac:dyDescent="0.2">
      <c r="B22" s="35" t="s">
        <v>37</v>
      </c>
      <c r="C22" s="61" t="s">
        <v>56</v>
      </c>
      <c r="D22" s="62"/>
      <c r="E22" s="62"/>
      <c r="F22" s="62"/>
      <c r="G22" s="63"/>
      <c r="H22" s="64" t="s">
        <v>41</v>
      </c>
      <c r="I22" s="65"/>
      <c r="J22" s="65"/>
      <c r="K22" s="65"/>
      <c r="L22" s="65"/>
      <c r="M22" s="66"/>
      <c r="N22" s="36" t="s">
        <v>69</v>
      </c>
      <c r="O22" s="36" t="s">
        <v>61</v>
      </c>
      <c r="P22" s="38" t="s">
        <v>15</v>
      </c>
      <c r="Q22" s="21"/>
      <c r="R22" s="54">
        <v>0</v>
      </c>
      <c r="S22" s="60">
        <f t="shared" si="0"/>
        <v>1</v>
      </c>
      <c r="T22" s="39">
        <v>2</v>
      </c>
      <c r="U22" s="40" t="str">
        <f>IF(R22="","",(IF(R22=0,T22,0))&amp;" / "&amp;(T22))</f>
        <v>2 / 2</v>
      </c>
      <c r="V22" s="33">
        <f>IF(R22="","",IF(R22=0,T22,0))</f>
        <v>2</v>
      </c>
      <c r="W22" s="57">
        <f>IF(R22&gt;0,X15/2*(R22),0)</f>
        <v>0</v>
      </c>
      <c r="X22" s="41"/>
    </row>
    <row r="23" spans="2:24" ht="80.099999999999994" customHeight="1" x14ac:dyDescent="0.2">
      <c r="B23" s="35" t="s">
        <v>29</v>
      </c>
      <c r="C23" s="88" t="s">
        <v>30</v>
      </c>
      <c r="D23" s="88"/>
      <c r="E23" s="88"/>
      <c r="F23" s="88"/>
      <c r="G23" s="88"/>
      <c r="H23" s="89" t="s">
        <v>50</v>
      </c>
      <c r="I23" s="89"/>
      <c r="J23" s="89"/>
      <c r="K23" s="89"/>
      <c r="L23" s="89"/>
      <c r="M23" s="89"/>
      <c r="N23" s="36" t="s">
        <v>16</v>
      </c>
      <c r="O23" s="45">
        <v>0</v>
      </c>
      <c r="P23" s="46" t="s">
        <v>17</v>
      </c>
      <c r="Q23" s="21"/>
      <c r="R23" s="47">
        <v>0</v>
      </c>
      <c r="S23" s="60">
        <f>IF(R23&lt;&gt;"",1,0)</f>
        <v>1</v>
      </c>
      <c r="T23" s="39">
        <v>3</v>
      </c>
      <c r="U23" s="40" t="str">
        <f>IF(R23="","",(IF(R23=O23,T23,0))&amp;" / "&amp;(T23))</f>
        <v>3 / 3</v>
      </c>
      <c r="V23" s="33">
        <f>IF(R23="","",IF(R23=0,T23,0))</f>
        <v>3</v>
      </c>
      <c r="W23" s="57">
        <f>IF(R23&lt;&gt;0,2*X15*R23,0)</f>
        <v>0</v>
      </c>
      <c r="X23" s="41"/>
    </row>
    <row r="24" spans="2:24" ht="80.099999999999994" customHeight="1" x14ac:dyDescent="0.2">
      <c r="B24" s="35" t="s">
        <v>31</v>
      </c>
      <c r="C24" s="88" t="s">
        <v>32</v>
      </c>
      <c r="D24" s="88"/>
      <c r="E24" s="88"/>
      <c r="F24" s="88"/>
      <c r="G24" s="88"/>
      <c r="H24" s="89" t="s">
        <v>38</v>
      </c>
      <c r="I24" s="89"/>
      <c r="J24" s="89"/>
      <c r="K24" s="89"/>
      <c r="L24" s="89"/>
      <c r="M24" s="89"/>
      <c r="N24" s="48" t="s">
        <v>68</v>
      </c>
      <c r="O24" s="45" t="s">
        <v>18</v>
      </c>
      <c r="P24" s="46" t="s">
        <v>19</v>
      </c>
      <c r="Q24" s="21"/>
      <c r="R24" s="58">
        <v>85</v>
      </c>
      <c r="S24" s="60">
        <f t="shared" si="0"/>
        <v>1</v>
      </c>
      <c r="T24" s="39">
        <v>3</v>
      </c>
      <c r="U24" s="40" t="str">
        <f>IF(R24="","",(IF(R24&gt;=80,T24,0))&amp;" / "&amp;(T24))</f>
        <v>3 / 3</v>
      </c>
      <c r="V24" s="7">
        <f>IF(R24="","",IF(R24&gt;=80,T24,0))</f>
        <v>3</v>
      </c>
      <c r="W24" s="57">
        <f>IF(R24&lt;=80,3*X15*(80-R24),0)</f>
        <v>0</v>
      </c>
      <c r="X24" s="41"/>
    </row>
    <row r="25" spans="2:24" ht="80.099999999999994" customHeight="1" x14ac:dyDescent="0.2">
      <c r="B25" s="35" t="s">
        <v>43</v>
      </c>
      <c r="C25" s="88" t="s">
        <v>33</v>
      </c>
      <c r="D25" s="88"/>
      <c r="E25" s="88"/>
      <c r="F25" s="88"/>
      <c r="G25" s="88"/>
      <c r="H25" s="89" t="s">
        <v>39</v>
      </c>
      <c r="I25" s="89"/>
      <c r="J25" s="89"/>
      <c r="K25" s="89"/>
      <c r="L25" s="89"/>
      <c r="M25" s="89"/>
      <c r="N25" s="48" t="s">
        <v>20</v>
      </c>
      <c r="O25" s="49" t="s">
        <v>21</v>
      </c>
      <c r="P25" s="50" t="s">
        <v>22</v>
      </c>
      <c r="Q25" s="51"/>
      <c r="R25" s="52">
        <v>0</v>
      </c>
      <c r="S25" s="60">
        <f t="shared" si="0"/>
        <v>1</v>
      </c>
      <c r="T25" s="39">
        <v>1</v>
      </c>
      <c r="U25" s="40" t="str">
        <f>IF(R25="","",(IF(R25=0,T25,0))&amp;" / "&amp;(T25))</f>
        <v>1 / 1</v>
      </c>
      <c r="V25" s="44">
        <f>IF(R25="","",IF(R25=0,T25,0))</f>
        <v>1</v>
      </c>
      <c r="W25" s="57">
        <f>IF(R25&lt;&gt;0,2*X15*R25,0)</f>
        <v>0</v>
      </c>
      <c r="X25" s="34"/>
    </row>
    <row r="26" spans="2:24" ht="80.099999999999994" customHeight="1" x14ac:dyDescent="0.2">
      <c r="B26" s="35" t="s">
        <v>34</v>
      </c>
      <c r="C26" s="61" t="s">
        <v>33</v>
      </c>
      <c r="D26" s="62"/>
      <c r="E26" s="62"/>
      <c r="F26" s="62"/>
      <c r="G26" s="63"/>
      <c r="H26" s="89" t="s">
        <v>40</v>
      </c>
      <c r="I26" s="89"/>
      <c r="J26" s="89"/>
      <c r="K26" s="89"/>
      <c r="L26" s="89"/>
      <c r="M26" s="89"/>
      <c r="N26" s="48" t="s">
        <v>23</v>
      </c>
      <c r="O26" s="45" t="s">
        <v>51</v>
      </c>
      <c r="P26" s="46" t="s">
        <v>24</v>
      </c>
      <c r="Q26" s="28"/>
      <c r="R26" s="53">
        <v>0</v>
      </c>
      <c r="S26" s="60">
        <f t="shared" si="0"/>
        <v>1</v>
      </c>
      <c r="T26" s="39">
        <v>1</v>
      </c>
      <c r="U26" s="40" t="str">
        <f>IF(R26="","",(IF(R26=0,T26,0))&amp;" / "&amp;(T26))</f>
        <v>1 / 1</v>
      </c>
      <c r="V26" s="44">
        <f>IF(R26="","",IF(R26=0,T26,0))</f>
        <v>1</v>
      </c>
      <c r="W26" s="57">
        <f>IF(R26&lt;&gt;0,2*X15*R26,0)</f>
        <v>0</v>
      </c>
      <c r="X26" s="34"/>
    </row>
    <row r="27" spans="2:24" ht="80.099999999999994" customHeight="1" x14ac:dyDescent="0.2">
      <c r="B27" s="35" t="s">
        <v>46</v>
      </c>
      <c r="C27" s="61" t="s">
        <v>56</v>
      </c>
      <c r="D27" s="62"/>
      <c r="E27" s="62"/>
      <c r="F27" s="62"/>
      <c r="G27" s="63"/>
      <c r="H27" s="100" t="s">
        <v>45</v>
      </c>
      <c r="I27" s="101"/>
      <c r="J27" s="101"/>
      <c r="K27" s="101"/>
      <c r="L27" s="101"/>
      <c r="M27" s="102"/>
      <c r="N27" s="36" t="s">
        <v>63</v>
      </c>
      <c r="O27" s="55" t="s">
        <v>64</v>
      </c>
      <c r="P27" s="38" t="s">
        <v>15</v>
      </c>
      <c r="Q27" s="21"/>
      <c r="R27" s="54">
        <v>0</v>
      </c>
      <c r="S27" s="60">
        <f t="shared" si="0"/>
        <v>1</v>
      </c>
      <c r="T27" s="39">
        <v>1</v>
      </c>
      <c r="U27" s="40" t="str">
        <f>IF(R27="","",(IF(R27&lt;=2,T27,0))&amp;" / "&amp;(T27))</f>
        <v>1 / 1</v>
      </c>
      <c r="V27" s="33">
        <f>IF(R27="","",IF(R27&lt;=2,T27,0))</f>
        <v>1</v>
      </c>
      <c r="W27" s="57">
        <f>IF(R27&gt;=2,X15*(R27-2),0)</f>
        <v>0</v>
      </c>
      <c r="X27" s="41"/>
    </row>
    <row r="28" spans="2:24" ht="80.099999999999994" customHeight="1" x14ac:dyDescent="0.2">
      <c r="B28" s="35" t="s">
        <v>47</v>
      </c>
      <c r="C28" s="97" t="s">
        <v>59</v>
      </c>
      <c r="D28" s="98"/>
      <c r="E28" s="98"/>
      <c r="F28" s="98"/>
      <c r="G28" s="99"/>
      <c r="H28" s="64" t="s">
        <v>0</v>
      </c>
      <c r="I28" s="65"/>
      <c r="J28" s="65"/>
      <c r="K28" s="65"/>
      <c r="L28" s="65"/>
      <c r="M28" s="66"/>
      <c r="N28" s="36" t="s">
        <v>1</v>
      </c>
      <c r="O28" s="45">
        <v>0</v>
      </c>
      <c r="P28" s="46" t="s">
        <v>17</v>
      </c>
      <c r="Q28" s="21"/>
      <c r="R28" s="47">
        <v>0</v>
      </c>
      <c r="S28" s="60">
        <f t="shared" si="0"/>
        <v>1</v>
      </c>
      <c r="T28" s="39">
        <v>2</v>
      </c>
      <c r="U28" s="40" t="str">
        <f>IF(R28="","",(IF(R28=0,T28,0))&amp;" / "&amp;(T28))</f>
        <v>2 / 2</v>
      </c>
      <c r="V28" s="44">
        <f>IF(R28="","",IF(R28=0,T28,0))</f>
        <v>2</v>
      </c>
      <c r="W28" s="57">
        <f>IF(R28&lt;&gt;0,1000*R28,0)</f>
        <v>0</v>
      </c>
      <c r="X28" s="41"/>
    </row>
    <row r="29" spans="2:24" ht="52.5" customHeight="1" x14ac:dyDescent="0.2">
      <c r="S29" s="17"/>
      <c r="W29" s="57">
        <f>SUM(W17:W28)</f>
        <v>0</v>
      </c>
    </row>
  </sheetData>
  <mergeCells count="45">
    <mergeCell ref="C28:G28"/>
    <mergeCell ref="H28:M28"/>
    <mergeCell ref="C23:G23"/>
    <mergeCell ref="H23:M23"/>
    <mergeCell ref="C26:G26"/>
    <mergeCell ref="H26:M26"/>
    <mergeCell ref="C24:G24"/>
    <mergeCell ref="H24:M24"/>
    <mergeCell ref="C25:G25"/>
    <mergeCell ref="H25:M25"/>
    <mergeCell ref="H27:M27"/>
    <mergeCell ref="C27:G27"/>
    <mergeCell ref="C15:G15"/>
    <mergeCell ref="H15:N15"/>
    <mergeCell ref="B16:P16"/>
    <mergeCell ref="C11:C12"/>
    <mergeCell ref="D11:D12"/>
    <mergeCell ref="I10:J11"/>
    <mergeCell ref="K10:K11"/>
    <mergeCell ref="C17:G17"/>
    <mergeCell ref="H17:M17"/>
    <mergeCell ref="C19:G19"/>
    <mergeCell ref="H19:M19"/>
    <mergeCell ref="C21:G21"/>
    <mergeCell ref="H21:M21"/>
    <mergeCell ref="C18:G18"/>
    <mergeCell ref="H18:M18"/>
    <mergeCell ref="H20:M20"/>
    <mergeCell ref="C20:G20"/>
    <mergeCell ref="C22:G22"/>
    <mergeCell ref="H22:M22"/>
    <mergeCell ref="M10:P13"/>
    <mergeCell ref="T2:U6"/>
    <mergeCell ref="B7:U7"/>
    <mergeCell ref="B9:E9"/>
    <mergeCell ref="G9:K9"/>
    <mergeCell ref="M9:P9"/>
    <mergeCell ref="R9:U9"/>
    <mergeCell ref="B2:O6"/>
    <mergeCell ref="P2:S6"/>
    <mergeCell ref="G12:H13"/>
    <mergeCell ref="I12:J13"/>
    <mergeCell ref="K12:K13"/>
    <mergeCell ref="E10:E13"/>
    <mergeCell ref="G10:H11"/>
  </mergeCells>
  <conditionalFormatting sqref="K10:K13">
    <cfRule type="cellIs" dxfId="20" priority="53" stopIfTrue="1" operator="equal">
      <formula>""</formula>
    </cfRule>
  </conditionalFormatting>
  <conditionalFormatting sqref="E10:E13">
    <cfRule type="cellIs" dxfId="19" priority="50" stopIfTrue="1" operator="equal">
      <formula>"J"</formula>
    </cfRule>
    <cfRule type="cellIs" dxfId="18" priority="51" stopIfTrue="1" operator="equal">
      <formula>"K"</formula>
    </cfRule>
    <cfRule type="cellIs" dxfId="17" priority="52" stopIfTrue="1" operator="equal">
      <formula>"L"</formula>
    </cfRule>
  </conditionalFormatting>
  <conditionalFormatting sqref="K10:K13">
    <cfRule type="cellIs" dxfId="16" priority="47" stopIfTrue="1" operator="equal">
      <formula>"L"</formula>
    </cfRule>
    <cfRule type="cellIs" dxfId="15" priority="48" stopIfTrue="1" operator="equal">
      <formula>"K"</formula>
    </cfRule>
    <cfRule type="cellIs" dxfId="14" priority="49" stopIfTrue="1" operator="equal">
      <formula>"J"</formula>
    </cfRule>
  </conditionalFormatting>
  <conditionalFormatting sqref="T21:U21 T27:U28 T23:U23 T17:U18">
    <cfRule type="expression" dxfId="13" priority="45" stopIfTrue="1">
      <formula>$V17=0</formula>
    </cfRule>
    <cfRule type="expression" dxfId="12" priority="46" stopIfTrue="1">
      <formula>$R17=""</formula>
    </cfRule>
  </conditionalFormatting>
  <conditionalFormatting sqref="T19:U19">
    <cfRule type="expression" dxfId="11" priority="25" stopIfTrue="1">
      <formula>$V19=0</formula>
    </cfRule>
    <cfRule type="expression" dxfId="10" priority="26" stopIfTrue="1">
      <formula>$R19=""</formula>
    </cfRule>
  </conditionalFormatting>
  <conditionalFormatting sqref="T24:U24">
    <cfRule type="expression" dxfId="9" priority="17" stopIfTrue="1">
      <formula>$V24=0</formula>
    </cfRule>
    <cfRule type="expression" dxfId="8" priority="18" stopIfTrue="1">
      <formula>$R24=""</formula>
    </cfRule>
  </conditionalFormatting>
  <conditionalFormatting sqref="T25:U25">
    <cfRule type="expression" dxfId="7" priority="15" stopIfTrue="1">
      <formula>$V25=0</formula>
    </cfRule>
    <cfRule type="expression" dxfId="6" priority="16" stopIfTrue="1">
      <formula>$R25=""</formula>
    </cfRule>
  </conditionalFormatting>
  <conditionalFormatting sqref="T26:U26">
    <cfRule type="expression" dxfId="5" priority="13" stopIfTrue="1">
      <formula>$V26=0</formula>
    </cfRule>
    <cfRule type="expression" dxfId="4" priority="14" stopIfTrue="1">
      <formula>$R26=""</formula>
    </cfRule>
  </conditionalFormatting>
  <conditionalFormatting sqref="T22:U22">
    <cfRule type="expression" dxfId="3" priority="9" stopIfTrue="1">
      <formula>$V22=0</formula>
    </cfRule>
    <cfRule type="expression" dxfId="2" priority="10" stopIfTrue="1">
      <formula>$R22=""</formula>
    </cfRule>
  </conditionalFormatting>
  <conditionalFormatting sqref="T20:U20">
    <cfRule type="expression" dxfId="1" priority="7" stopIfTrue="1">
      <formula>$V20=0</formula>
    </cfRule>
    <cfRule type="expression" dxfId="0" priority="8" stopIfTrue="1">
      <formula>$R20=""</formula>
    </cfRule>
  </conditionalFormatting>
  <dataValidations count="1">
    <dataValidation type="list" allowBlank="1" showInputMessage="1" showErrorMessage="1" sqref="P2:S6 JL2:JO6 TH2:TK6 ADD2:ADG6 AMZ2:ANC6 AWV2:AWY6 BGR2:BGU6 BQN2:BQQ6 CAJ2:CAM6 CKF2:CKI6 CUB2:CUE6 DDX2:DEA6 DNT2:DNW6 DXP2:DXS6 EHL2:EHO6 ERH2:ERK6 FBD2:FBG6 FKZ2:FLC6 FUV2:FUY6 GER2:GEU6 GON2:GOQ6 GYJ2:GYM6 HIF2:HII6 HSB2:HSE6 IBX2:ICA6 ILT2:ILW6 IVP2:IVS6 JFL2:JFO6 JPH2:JPK6 JZD2:JZG6 KIZ2:KJC6 KSV2:KSY6 LCR2:LCU6 LMN2:LMQ6 LWJ2:LWM6 MGF2:MGI6 MQB2:MQE6 MZX2:NAA6 NJT2:NJW6 NTP2:NTS6 ODL2:ODO6 ONH2:ONK6 OXD2:OXG6 PGZ2:PHC6 PQV2:PQY6 QAR2:QAU6 QKN2:QKQ6 QUJ2:QUM6 REF2:REI6 ROB2:ROE6 RXX2:RYA6 SHT2:SHW6 SRP2:SRS6 TBL2:TBO6 TLH2:TLK6 TVD2:TVG6 UEZ2:UFC6 UOV2:UOY6 UYR2:UYU6 VIN2:VIQ6 VSJ2:VSM6 WCF2:WCI6 WMB2:WME6 WVX2:WWA6 P65542:S65546 JL65541:JO65545 TH65541:TK65545 ADD65541:ADG65545 AMZ65541:ANC65545 AWV65541:AWY65545 BGR65541:BGU65545 BQN65541:BQQ65545 CAJ65541:CAM65545 CKF65541:CKI65545 CUB65541:CUE65545 DDX65541:DEA65545 DNT65541:DNW65545 DXP65541:DXS65545 EHL65541:EHO65545 ERH65541:ERK65545 FBD65541:FBG65545 FKZ65541:FLC65545 FUV65541:FUY65545 GER65541:GEU65545 GON65541:GOQ65545 GYJ65541:GYM65545 HIF65541:HII65545 HSB65541:HSE65545 IBX65541:ICA65545 ILT65541:ILW65545 IVP65541:IVS65545 JFL65541:JFO65545 JPH65541:JPK65545 JZD65541:JZG65545 KIZ65541:KJC65545 KSV65541:KSY65545 LCR65541:LCU65545 LMN65541:LMQ65545 LWJ65541:LWM65545 MGF65541:MGI65545 MQB65541:MQE65545 MZX65541:NAA65545 NJT65541:NJW65545 NTP65541:NTS65545 ODL65541:ODO65545 ONH65541:ONK65545 OXD65541:OXG65545 PGZ65541:PHC65545 PQV65541:PQY65545 QAR65541:QAU65545 QKN65541:QKQ65545 QUJ65541:QUM65545 REF65541:REI65545 ROB65541:ROE65545 RXX65541:RYA65545 SHT65541:SHW65545 SRP65541:SRS65545 TBL65541:TBO65545 TLH65541:TLK65545 TVD65541:TVG65545 UEZ65541:UFC65545 UOV65541:UOY65545 UYR65541:UYU65545 VIN65541:VIQ65545 VSJ65541:VSM65545 WCF65541:WCI65545 WMB65541:WME65545 WVX65541:WWA65545 P131078:S131082 JL131077:JO131081 TH131077:TK131081 ADD131077:ADG131081 AMZ131077:ANC131081 AWV131077:AWY131081 BGR131077:BGU131081 BQN131077:BQQ131081 CAJ131077:CAM131081 CKF131077:CKI131081 CUB131077:CUE131081 DDX131077:DEA131081 DNT131077:DNW131081 DXP131077:DXS131081 EHL131077:EHO131081 ERH131077:ERK131081 FBD131077:FBG131081 FKZ131077:FLC131081 FUV131077:FUY131081 GER131077:GEU131081 GON131077:GOQ131081 GYJ131077:GYM131081 HIF131077:HII131081 HSB131077:HSE131081 IBX131077:ICA131081 ILT131077:ILW131081 IVP131077:IVS131081 JFL131077:JFO131081 JPH131077:JPK131081 JZD131077:JZG131081 KIZ131077:KJC131081 KSV131077:KSY131081 LCR131077:LCU131081 LMN131077:LMQ131081 LWJ131077:LWM131081 MGF131077:MGI131081 MQB131077:MQE131081 MZX131077:NAA131081 NJT131077:NJW131081 NTP131077:NTS131081 ODL131077:ODO131081 ONH131077:ONK131081 OXD131077:OXG131081 PGZ131077:PHC131081 PQV131077:PQY131081 QAR131077:QAU131081 QKN131077:QKQ131081 QUJ131077:QUM131081 REF131077:REI131081 ROB131077:ROE131081 RXX131077:RYA131081 SHT131077:SHW131081 SRP131077:SRS131081 TBL131077:TBO131081 TLH131077:TLK131081 TVD131077:TVG131081 UEZ131077:UFC131081 UOV131077:UOY131081 UYR131077:UYU131081 VIN131077:VIQ131081 VSJ131077:VSM131081 WCF131077:WCI131081 WMB131077:WME131081 WVX131077:WWA131081 P196614:S196618 JL196613:JO196617 TH196613:TK196617 ADD196613:ADG196617 AMZ196613:ANC196617 AWV196613:AWY196617 BGR196613:BGU196617 BQN196613:BQQ196617 CAJ196613:CAM196617 CKF196613:CKI196617 CUB196613:CUE196617 DDX196613:DEA196617 DNT196613:DNW196617 DXP196613:DXS196617 EHL196613:EHO196617 ERH196613:ERK196617 FBD196613:FBG196617 FKZ196613:FLC196617 FUV196613:FUY196617 GER196613:GEU196617 GON196613:GOQ196617 GYJ196613:GYM196617 HIF196613:HII196617 HSB196613:HSE196617 IBX196613:ICA196617 ILT196613:ILW196617 IVP196613:IVS196617 JFL196613:JFO196617 JPH196613:JPK196617 JZD196613:JZG196617 KIZ196613:KJC196617 KSV196613:KSY196617 LCR196613:LCU196617 LMN196613:LMQ196617 LWJ196613:LWM196617 MGF196613:MGI196617 MQB196613:MQE196617 MZX196613:NAA196617 NJT196613:NJW196617 NTP196613:NTS196617 ODL196613:ODO196617 ONH196613:ONK196617 OXD196613:OXG196617 PGZ196613:PHC196617 PQV196613:PQY196617 QAR196613:QAU196617 QKN196613:QKQ196617 QUJ196613:QUM196617 REF196613:REI196617 ROB196613:ROE196617 RXX196613:RYA196617 SHT196613:SHW196617 SRP196613:SRS196617 TBL196613:TBO196617 TLH196613:TLK196617 TVD196613:TVG196617 UEZ196613:UFC196617 UOV196613:UOY196617 UYR196613:UYU196617 VIN196613:VIQ196617 VSJ196613:VSM196617 WCF196613:WCI196617 WMB196613:WME196617 WVX196613:WWA196617 P262150:S262154 JL262149:JO262153 TH262149:TK262153 ADD262149:ADG262153 AMZ262149:ANC262153 AWV262149:AWY262153 BGR262149:BGU262153 BQN262149:BQQ262153 CAJ262149:CAM262153 CKF262149:CKI262153 CUB262149:CUE262153 DDX262149:DEA262153 DNT262149:DNW262153 DXP262149:DXS262153 EHL262149:EHO262153 ERH262149:ERK262153 FBD262149:FBG262153 FKZ262149:FLC262153 FUV262149:FUY262153 GER262149:GEU262153 GON262149:GOQ262153 GYJ262149:GYM262153 HIF262149:HII262153 HSB262149:HSE262153 IBX262149:ICA262153 ILT262149:ILW262153 IVP262149:IVS262153 JFL262149:JFO262153 JPH262149:JPK262153 JZD262149:JZG262153 KIZ262149:KJC262153 KSV262149:KSY262153 LCR262149:LCU262153 LMN262149:LMQ262153 LWJ262149:LWM262153 MGF262149:MGI262153 MQB262149:MQE262153 MZX262149:NAA262153 NJT262149:NJW262153 NTP262149:NTS262153 ODL262149:ODO262153 ONH262149:ONK262153 OXD262149:OXG262153 PGZ262149:PHC262153 PQV262149:PQY262153 QAR262149:QAU262153 QKN262149:QKQ262153 QUJ262149:QUM262153 REF262149:REI262153 ROB262149:ROE262153 RXX262149:RYA262153 SHT262149:SHW262153 SRP262149:SRS262153 TBL262149:TBO262153 TLH262149:TLK262153 TVD262149:TVG262153 UEZ262149:UFC262153 UOV262149:UOY262153 UYR262149:UYU262153 VIN262149:VIQ262153 VSJ262149:VSM262153 WCF262149:WCI262153 WMB262149:WME262153 WVX262149:WWA262153 P327686:S327690 JL327685:JO327689 TH327685:TK327689 ADD327685:ADG327689 AMZ327685:ANC327689 AWV327685:AWY327689 BGR327685:BGU327689 BQN327685:BQQ327689 CAJ327685:CAM327689 CKF327685:CKI327689 CUB327685:CUE327689 DDX327685:DEA327689 DNT327685:DNW327689 DXP327685:DXS327689 EHL327685:EHO327689 ERH327685:ERK327689 FBD327685:FBG327689 FKZ327685:FLC327689 FUV327685:FUY327689 GER327685:GEU327689 GON327685:GOQ327689 GYJ327685:GYM327689 HIF327685:HII327689 HSB327685:HSE327689 IBX327685:ICA327689 ILT327685:ILW327689 IVP327685:IVS327689 JFL327685:JFO327689 JPH327685:JPK327689 JZD327685:JZG327689 KIZ327685:KJC327689 KSV327685:KSY327689 LCR327685:LCU327689 LMN327685:LMQ327689 LWJ327685:LWM327689 MGF327685:MGI327689 MQB327685:MQE327689 MZX327685:NAA327689 NJT327685:NJW327689 NTP327685:NTS327689 ODL327685:ODO327689 ONH327685:ONK327689 OXD327685:OXG327689 PGZ327685:PHC327689 PQV327685:PQY327689 QAR327685:QAU327689 QKN327685:QKQ327689 QUJ327685:QUM327689 REF327685:REI327689 ROB327685:ROE327689 RXX327685:RYA327689 SHT327685:SHW327689 SRP327685:SRS327689 TBL327685:TBO327689 TLH327685:TLK327689 TVD327685:TVG327689 UEZ327685:UFC327689 UOV327685:UOY327689 UYR327685:UYU327689 VIN327685:VIQ327689 VSJ327685:VSM327689 WCF327685:WCI327689 WMB327685:WME327689 WVX327685:WWA327689 P393222:S393226 JL393221:JO393225 TH393221:TK393225 ADD393221:ADG393225 AMZ393221:ANC393225 AWV393221:AWY393225 BGR393221:BGU393225 BQN393221:BQQ393225 CAJ393221:CAM393225 CKF393221:CKI393225 CUB393221:CUE393225 DDX393221:DEA393225 DNT393221:DNW393225 DXP393221:DXS393225 EHL393221:EHO393225 ERH393221:ERK393225 FBD393221:FBG393225 FKZ393221:FLC393225 FUV393221:FUY393225 GER393221:GEU393225 GON393221:GOQ393225 GYJ393221:GYM393225 HIF393221:HII393225 HSB393221:HSE393225 IBX393221:ICA393225 ILT393221:ILW393225 IVP393221:IVS393225 JFL393221:JFO393225 JPH393221:JPK393225 JZD393221:JZG393225 KIZ393221:KJC393225 KSV393221:KSY393225 LCR393221:LCU393225 LMN393221:LMQ393225 LWJ393221:LWM393225 MGF393221:MGI393225 MQB393221:MQE393225 MZX393221:NAA393225 NJT393221:NJW393225 NTP393221:NTS393225 ODL393221:ODO393225 ONH393221:ONK393225 OXD393221:OXG393225 PGZ393221:PHC393225 PQV393221:PQY393225 QAR393221:QAU393225 QKN393221:QKQ393225 QUJ393221:QUM393225 REF393221:REI393225 ROB393221:ROE393225 RXX393221:RYA393225 SHT393221:SHW393225 SRP393221:SRS393225 TBL393221:TBO393225 TLH393221:TLK393225 TVD393221:TVG393225 UEZ393221:UFC393225 UOV393221:UOY393225 UYR393221:UYU393225 VIN393221:VIQ393225 VSJ393221:VSM393225 WCF393221:WCI393225 WMB393221:WME393225 WVX393221:WWA393225 P458758:S458762 JL458757:JO458761 TH458757:TK458761 ADD458757:ADG458761 AMZ458757:ANC458761 AWV458757:AWY458761 BGR458757:BGU458761 BQN458757:BQQ458761 CAJ458757:CAM458761 CKF458757:CKI458761 CUB458757:CUE458761 DDX458757:DEA458761 DNT458757:DNW458761 DXP458757:DXS458761 EHL458757:EHO458761 ERH458757:ERK458761 FBD458757:FBG458761 FKZ458757:FLC458761 FUV458757:FUY458761 GER458757:GEU458761 GON458757:GOQ458761 GYJ458757:GYM458761 HIF458757:HII458761 HSB458757:HSE458761 IBX458757:ICA458761 ILT458757:ILW458761 IVP458757:IVS458761 JFL458757:JFO458761 JPH458757:JPK458761 JZD458757:JZG458761 KIZ458757:KJC458761 KSV458757:KSY458761 LCR458757:LCU458761 LMN458757:LMQ458761 LWJ458757:LWM458761 MGF458757:MGI458761 MQB458757:MQE458761 MZX458757:NAA458761 NJT458757:NJW458761 NTP458757:NTS458761 ODL458757:ODO458761 ONH458757:ONK458761 OXD458757:OXG458761 PGZ458757:PHC458761 PQV458757:PQY458761 QAR458757:QAU458761 QKN458757:QKQ458761 QUJ458757:QUM458761 REF458757:REI458761 ROB458757:ROE458761 RXX458757:RYA458761 SHT458757:SHW458761 SRP458757:SRS458761 TBL458757:TBO458761 TLH458757:TLK458761 TVD458757:TVG458761 UEZ458757:UFC458761 UOV458757:UOY458761 UYR458757:UYU458761 VIN458757:VIQ458761 VSJ458757:VSM458761 WCF458757:WCI458761 WMB458757:WME458761 WVX458757:WWA458761 P524294:S524298 JL524293:JO524297 TH524293:TK524297 ADD524293:ADG524297 AMZ524293:ANC524297 AWV524293:AWY524297 BGR524293:BGU524297 BQN524293:BQQ524297 CAJ524293:CAM524297 CKF524293:CKI524297 CUB524293:CUE524297 DDX524293:DEA524297 DNT524293:DNW524297 DXP524293:DXS524297 EHL524293:EHO524297 ERH524293:ERK524297 FBD524293:FBG524297 FKZ524293:FLC524297 FUV524293:FUY524297 GER524293:GEU524297 GON524293:GOQ524297 GYJ524293:GYM524297 HIF524293:HII524297 HSB524293:HSE524297 IBX524293:ICA524297 ILT524293:ILW524297 IVP524293:IVS524297 JFL524293:JFO524297 JPH524293:JPK524297 JZD524293:JZG524297 KIZ524293:KJC524297 KSV524293:KSY524297 LCR524293:LCU524297 LMN524293:LMQ524297 LWJ524293:LWM524297 MGF524293:MGI524297 MQB524293:MQE524297 MZX524293:NAA524297 NJT524293:NJW524297 NTP524293:NTS524297 ODL524293:ODO524297 ONH524293:ONK524297 OXD524293:OXG524297 PGZ524293:PHC524297 PQV524293:PQY524297 QAR524293:QAU524297 QKN524293:QKQ524297 QUJ524293:QUM524297 REF524293:REI524297 ROB524293:ROE524297 RXX524293:RYA524297 SHT524293:SHW524297 SRP524293:SRS524297 TBL524293:TBO524297 TLH524293:TLK524297 TVD524293:TVG524297 UEZ524293:UFC524297 UOV524293:UOY524297 UYR524293:UYU524297 VIN524293:VIQ524297 VSJ524293:VSM524297 WCF524293:WCI524297 WMB524293:WME524297 WVX524293:WWA524297 P589830:S589834 JL589829:JO589833 TH589829:TK589833 ADD589829:ADG589833 AMZ589829:ANC589833 AWV589829:AWY589833 BGR589829:BGU589833 BQN589829:BQQ589833 CAJ589829:CAM589833 CKF589829:CKI589833 CUB589829:CUE589833 DDX589829:DEA589833 DNT589829:DNW589833 DXP589829:DXS589833 EHL589829:EHO589833 ERH589829:ERK589833 FBD589829:FBG589833 FKZ589829:FLC589833 FUV589829:FUY589833 GER589829:GEU589833 GON589829:GOQ589833 GYJ589829:GYM589833 HIF589829:HII589833 HSB589829:HSE589833 IBX589829:ICA589833 ILT589829:ILW589833 IVP589829:IVS589833 JFL589829:JFO589833 JPH589829:JPK589833 JZD589829:JZG589833 KIZ589829:KJC589833 KSV589829:KSY589833 LCR589829:LCU589833 LMN589829:LMQ589833 LWJ589829:LWM589833 MGF589829:MGI589833 MQB589829:MQE589833 MZX589829:NAA589833 NJT589829:NJW589833 NTP589829:NTS589833 ODL589829:ODO589833 ONH589829:ONK589833 OXD589829:OXG589833 PGZ589829:PHC589833 PQV589829:PQY589833 QAR589829:QAU589833 QKN589829:QKQ589833 QUJ589829:QUM589833 REF589829:REI589833 ROB589829:ROE589833 RXX589829:RYA589833 SHT589829:SHW589833 SRP589829:SRS589833 TBL589829:TBO589833 TLH589829:TLK589833 TVD589829:TVG589833 UEZ589829:UFC589833 UOV589829:UOY589833 UYR589829:UYU589833 VIN589829:VIQ589833 VSJ589829:VSM589833 WCF589829:WCI589833 WMB589829:WME589833 WVX589829:WWA589833 P655366:S655370 JL655365:JO655369 TH655365:TK655369 ADD655365:ADG655369 AMZ655365:ANC655369 AWV655365:AWY655369 BGR655365:BGU655369 BQN655365:BQQ655369 CAJ655365:CAM655369 CKF655365:CKI655369 CUB655365:CUE655369 DDX655365:DEA655369 DNT655365:DNW655369 DXP655365:DXS655369 EHL655365:EHO655369 ERH655365:ERK655369 FBD655365:FBG655369 FKZ655365:FLC655369 FUV655365:FUY655369 GER655365:GEU655369 GON655365:GOQ655369 GYJ655365:GYM655369 HIF655365:HII655369 HSB655365:HSE655369 IBX655365:ICA655369 ILT655365:ILW655369 IVP655365:IVS655369 JFL655365:JFO655369 JPH655365:JPK655369 JZD655365:JZG655369 KIZ655365:KJC655369 KSV655365:KSY655369 LCR655365:LCU655369 LMN655365:LMQ655369 LWJ655365:LWM655369 MGF655365:MGI655369 MQB655365:MQE655369 MZX655365:NAA655369 NJT655365:NJW655369 NTP655365:NTS655369 ODL655365:ODO655369 ONH655365:ONK655369 OXD655365:OXG655369 PGZ655365:PHC655369 PQV655365:PQY655369 QAR655365:QAU655369 QKN655365:QKQ655369 QUJ655365:QUM655369 REF655365:REI655369 ROB655365:ROE655369 RXX655365:RYA655369 SHT655365:SHW655369 SRP655365:SRS655369 TBL655365:TBO655369 TLH655365:TLK655369 TVD655365:TVG655369 UEZ655365:UFC655369 UOV655365:UOY655369 UYR655365:UYU655369 VIN655365:VIQ655369 VSJ655365:VSM655369 WCF655365:WCI655369 WMB655365:WME655369 WVX655365:WWA655369 P720902:S720906 JL720901:JO720905 TH720901:TK720905 ADD720901:ADG720905 AMZ720901:ANC720905 AWV720901:AWY720905 BGR720901:BGU720905 BQN720901:BQQ720905 CAJ720901:CAM720905 CKF720901:CKI720905 CUB720901:CUE720905 DDX720901:DEA720905 DNT720901:DNW720905 DXP720901:DXS720905 EHL720901:EHO720905 ERH720901:ERK720905 FBD720901:FBG720905 FKZ720901:FLC720905 FUV720901:FUY720905 GER720901:GEU720905 GON720901:GOQ720905 GYJ720901:GYM720905 HIF720901:HII720905 HSB720901:HSE720905 IBX720901:ICA720905 ILT720901:ILW720905 IVP720901:IVS720905 JFL720901:JFO720905 JPH720901:JPK720905 JZD720901:JZG720905 KIZ720901:KJC720905 KSV720901:KSY720905 LCR720901:LCU720905 LMN720901:LMQ720905 LWJ720901:LWM720905 MGF720901:MGI720905 MQB720901:MQE720905 MZX720901:NAA720905 NJT720901:NJW720905 NTP720901:NTS720905 ODL720901:ODO720905 ONH720901:ONK720905 OXD720901:OXG720905 PGZ720901:PHC720905 PQV720901:PQY720905 QAR720901:QAU720905 QKN720901:QKQ720905 QUJ720901:QUM720905 REF720901:REI720905 ROB720901:ROE720905 RXX720901:RYA720905 SHT720901:SHW720905 SRP720901:SRS720905 TBL720901:TBO720905 TLH720901:TLK720905 TVD720901:TVG720905 UEZ720901:UFC720905 UOV720901:UOY720905 UYR720901:UYU720905 VIN720901:VIQ720905 VSJ720901:VSM720905 WCF720901:WCI720905 WMB720901:WME720905 WVX720901:WWA720905 P786438:S786442 JL786437:JO786441 TH786437:TK786441 ADD786437:ADG786441 AMZ786437:ANC786441 AWV786437:AWY786441 BGR786437:BGU786441 BQN786437:BQQ786441 CAJ786437:CAM786441 CKF786437:CKI786441 CUB786437:CUE786441 DDX786437:DEA786441 DNT786437:DNW786441 DXP786437:DXS786441 EHL786437:EHO786441 ERH786437:ERK786441 FBD786437:FBG786441 FKZ786437:FLC786441 FUV786437:FUY786441 GER786437:GEU786441 GON786437:GOQ786441 GYJ786437:GYM786441 HIF786437:HII786441 HSB786437:HSE786441 IBX786437:ICA786441 ILT786437:ILW786441 IVP786437:IVS786441 JFL786437:JFO786441 JPH786437:JPK786441 JZD786437:JZG786441 KIZ786437:KJC786441 KSV786437:KSY786441 LCR786437:LCU786441 LMN786437:LMQ786441 LWJ786437:LWM786441 MGF786437:MGI786441 MQB786437:MQE786441 MZX786437:NAA786441 NJT786437:NJW786441 NTP786437:NTS786441 ODL786437:ODO786441 ONH786437:ONK786441 OXD786437:OXG786441 PGZ786437:PHC786441 PQV786437:PQY786441 QAR786437:QAU786441 QKN786437:QKQ786441 QUJ786437:QUM786441 REF786437:REI786441 ROB786437:ROE786441 RXX786437:RYA786441 SHT786437:SHW786441 SRP786437:SRS786441 TBL786437:TBO786441 TLH786437:TLK786441 TVD786437:TVG786441 UEZ786437:UFC786441 UOV786437:UOY786441 UYR786437:UYU786441 VIN786437:VIQ786441 VSJ786437:VSM786441 WCF786437:WCI786441 WMB786437:WME786441 WVX786437:WWA786441 P851974:S851978 JL851973:JO851977 TH851973:TK851977 ADD851973:ADG851977 AMZ851973:ANC851977 AWV851973:AWY851977 BGR851973:BGU851977 BQN851973:BQQ851977 CAJ851973:CAM851977 CKF851973:CKI851977 CUB851973:CUE851977 DDX851973:DEA851977 DNT851973:DNW851977 DXP851973:DXS851977 EHL851973:EHO851977 ERH851973:ERK851977 FBD851973:FBG851977 FKZ851973:FLC851977 FUV851973:FUY851977 GER851973:GEU851977 GON851973:GOQ851977 GYJ851973:GYM851977 HIF851973:HII851977 HSB851973:HSE851977 IBX851973:ICA851977 ILT851973:ILW851977 IVP851973:IVS851977 JFL851973:JFO851977 JPH851973:JPK851977 JZD851973:JZG851977 KIZ851973:KJC851977 KSV851973:KSY851977 LCR851973:LCU851977 LMN851973:LMQ851977 LWJ851973:LWM851977 MGF851973:MGI851977 MQB851973:MQE851977 MZX851973:NAA851977 NJT851973:NJW851977 NTP851973:NTS851977 ODL851973:ODO851977 ONH851973:ONK851977 OXD851973:OXG851977 PGZ851973:PHC851977 PQV851973:PQY851977 QAR851973:QAU851977 QKN851973:QKQ851977 QUJ851973:QUM851977 REF851973:REI851977 ROB851973:ROE851977 RXX851973:RYA851977 SHT851973:SHW851977 SRP851973:SRS851977 TBL851973:TBO851977 TLH851973:TLK851977 TVD851973:TVG851977 UEZ851973:UFC851977 UOV851973:UOY851977 UYR851973:UYU851977 VIN851973:VIQ851977 VSJ851973:VSM851977 WCF851973:WCI851977 WMB851973:WME851977 WVX851973:WWA851977 P917510:S917514 JL917509:JO917513 TH917509:TK917513 ADD917509:ADG917513 AMZ917509:ANC917513 AWV917509:AWY917513 BGR917509:BGU917513 BQN917509:BQQ917513 CAJ917509:CAM917513 CKF917509:CKI917513 CUB917509:CUE917513 DDX917509:DEA917513 DNT917509:DNW917513 DXP917509:DXS917513 EHL917509:EHO917513 ERH917509:ERK917513 FBD917509:FBG917513 FKZ917509:FLC917513 FUV917509:FUY917513 GER917509:GEU917513 GON917509:GOQ917513 GYJ917509:GYM917513 HIF917509:HII917513 HSB917509:HSE917513 IBX917509:ICA917513 ILT917509:ILW917513 IVP917509:IVS917513 JFL917509:JFO917513 JPH917509:JPK917513 JZD917509:JZG917513 KIZ917509:KJC917513 KSV917509:KSY917513 LCR917509:LCU917513 LMN917509:LMQ917513 LWJ917509:LWM917513 MGF917509:MGI917513 MQB917509:MQE917513 MZX917509:NAA917513 NJT917509:NJW917513 NTP917509:NTS917513 ODL917509:ODO917513 ONH917509:ONK917513 OXD917509:OXG917513 PGZ917509:PHC917513 PQV917509:PQY917513 QAR917509:QAU917513 QKN917509:QKQ917513 QUJ917509:QUM917513 REF917509:REI917513 ROB917509:ROE917513 RXX917509:RYA917513 SHT917509:SHW917513 SRP917509:SRS917513 TBL917509:TBO917513 TLH917509:TLK917513 TVD917509:TVG917513 UEZ917509:UFC917513 UOV917509:UOY917513 UYR917509:UYU917513 VIN917509:VIQ917513 VSJ917509:VSM917513 WCF917509:WCI917513 WMB917509:WME917513 WVX917509:WWA917513 P983046:S983050 JL983045:JO983049 TH983045:TK983049 ADD983045:ADG983049 AMZ983045:ANC983049 AWV983045:AWY983049 BGR983045:BGU983049 BQN983045:BQQ983049 CAJ983045:CAM983049 CKF983045:CKI983049 CUB983045:CUE983049 DDX983045:DEA983049 DNT983045:DNW983049 DXP983045:DXS983049 EHL983045:EHO983049 ERH983045:ERK983049 FBD983045:FBG983049 FKZ983045:FLC983049 FUV983045:FUY983049 GER983045:GEU983049 GON983045:GOQ983049 GYJ983045:GYM983049 HIF983045:HII983049 HSB983045:HSE983049 IBX983045:ICA983049 ILT983045:ILW983049 IVP983045:IVS983049 JFL983045:JFO983049 JPH983045:JPK983049 JZD983045:JZG983049 KIZ983045:KJC983049 KSV983045:KSY983049 LCR983045:LCU983049 LMN983045:LMQ983049 LWJ983045:LWM983049 MGF983045:MGI983049 MQB983045:MQE983049 MZX983045:NAA983049 NJT983045:NJW983049 NTP983045:NTS983049 ODL983045:ODO983049 ONH983045:ONK983049 OXD983045:OXG983049 PGZ983045:PHC983049 PQV983045:PQY983049 QAR983045:QAU983049 QKN983045:QKQ983049 QUJ983045:QUM983049 REF983045:REI983049 ROB983045:ROE983049 RXX983045:RYA983049 SHT983045:SHW983049 SRP983045:SRS983049 TBL983045:TBO983049 TLH983045:TLK983049 TVD983045:TVG983049 UEZ983045:UFC983049 UOV983045:UOY983049 UYR983045:UYU983049 VIN983045:VIQ983049 VSJ983045:VSM983049 WCF983045:WCI983049 WMB983045:WME983049 WVX983045:WWA983049">
      <formula1>"Janvier,Février,Mars,Avril,Mai,Juin,Juillet,Août,Septembre,Octobre,Novembre,Décembre"</formula1>
    </dataValidation>
  </dataValidations>
  <pageMargins left="0.7" right="0.7" top="0.75" bottom="0.75" header="0.3" footer="0.3"/>
  <pageSetup paperSize="8" scale="71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Synthèse mensuelle</vt:lpstr>
      <vt:lpstr>'Synthèse mensuelle'!Zone_d_impression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SNCF</dc:title>
  <dc:subject>E2MT</dc:subject>
  <dc:creator>QUADRIM Conseils</dc:creator>
  <cp:lastModifiedBy>Laurent.Herbaut</cp:lastModifiedBy>
  <cp:lastPrinted>2025-04-07T14:08:15Z</cp:lastPrinted>
  <dcterms:created xsi:type="dcterms:W3CDTF">2021-05-24T14:02:31Z</dcterms:created>
  <dcterms:modified xsi:type="dcterms:W3CDTF">2025-08-25T08:07:04Z</dcterms:modified>
</cp:coreProperties>
</file>